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10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" sheetId="8" r:id="rId8"/>
    <sheet name="2018" sheetId="9" r:id="rId9"/>
    <sheet name="2019" sheetId="10" r:id="rId10"/>
    <sheet name="2020" sheetId="11" r:id="rId11"/>
  </sheets>
  <definedNames/>
  <calcPr fullCalcOnLoad="1"/>
</workbook>
</file>

<file path=xl/sharedStrings.xml><?xml version="1.0" encoding="utf-8"?>
<sst xmlns="http://schemas.openxmlformats.org/spreadsheetml/2006/main" count="581" uniqueCount="103">
  <si>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</si>
  <si>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</si>
  <si>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</si>
  <si>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дома по адресу  </t>
  </si>
  <si>
    <t>Яхтенная д.10 к.4</t>
  </si>
  <si>
    <t>на 2010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</si>
  <si>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</si>
  <si>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</si>
  <si>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</si>
  <si>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</si>
  <si>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</si>
  <si>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</si>
  <si>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</si>
  <si>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</si>
  <si>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</si>
  <si>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</si>
  <si>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</si>
  <si>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</si>
  <si>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</si>
  <si>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</si>
  <si>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</si>
  <si>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</si>
  <si>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 ОДС )</t>
  </si>
  <si>
    <t>Прием и обработка сигналов ОДС</t>
  </si>
  <si>
    <t>Аварийное обслуживание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</si>
  <si>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</si>
  <si>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</si>
  <si>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</si>
  <si>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</si>
  <si>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ВСЕГО РАСХОДОВ ЗА ГОД при 100% поступлении</t>
  </si>
  <si>
    <t>Составила</t>
  </si>
  <si>
    <t>Гл.экономист Игнатьева Т.А.347-34-08</t>
  </si>
  <si>
    <t xml:space="preserve">Смета затрат по содержанию жилого фонда по адресу  </t>
  </si>
  <si>
    <t>на 2011 г.</t>
  </si>
  <si>
    <t>Техническое обслуживание сигналов обратно-диспетчерской связи (ОДС)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</si>
  <si>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</si>
  <si>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</si>
  <si>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</si>
  <si>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Гл.экономист Игнатьева Т.А.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</si>
  <si>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</si>
  <si>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</si>
  <si>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</si>
  <si>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ул. Яхтенная д.10 к.4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</si>
  <si>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</si>
  <si>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</si>
  <si>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</si>
  <si>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</si>
  <si>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</si>
  <si>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</si>
  <si>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</si>
  <si>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</si>
  <si>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</si>
  <si>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</si>
  <si>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</si>
  <si>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</si>
  <si>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</si>
  <si>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</si>
  <si>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</si>
  <si>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</si>
  <si>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</si>
  <si>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</si>
  <si>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</si>
  <si>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</si>
  <si>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</si>
  <si>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</si>
  <si>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</si>
  <si>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</si>
  <si>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</si>
  <si>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</si>
  <si>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</si>
  <si>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</si>
  <si>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</si>
  <si>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</si>
  <si>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</si>
  <si>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</si>
  <si>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</si>
  <si>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</si>
  <si>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</si>
  <si>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</si>
  <si>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</si>
  <si>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</si>
  <si>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</si>
  <si>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</si>
  <si>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</si>
  <si>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</si>
  <si>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</si>
  <si>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</si>
  <si>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</si>
  <si>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</si>
  <si>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</si>
  <si>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</si>
  <si>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</si>
  <si>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</si>
  <si>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</si>
  <si>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</si>
  <si>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</si>
  <si>
    <t>_____________________ Хорзов Е.В.</t>
  </si>
  <si>
    <t>Главный экономист                                                                Анисина И.В.</t>
  </si>
  <si>
    <t>на 2018 г.</t>
  </si>
  <si>
    <t>10 мес 2017 / 10*12</t>
  </si>
  <si>
    <t>на 2019 г.</t>
  </si>
  <si>
    <t>Главный экономист                                                                Челищев А.А.</t>
  </si>
  <si>
    <t>на 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</si>
</sst>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43" fontId="21" fillId="0" borderId="10" xfId="59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173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173" fontId="0" fillId="0" borderId="10" xfId="59" applyNumberFormat="1" applyFont="1" applyBorder="1" applyAlignment="1">
      <alignment horizontal="center"/>
    </xf>
    <xf numFmtId="173" fontId="0" fillId="0" borderId="10" xfId="59" applyNumberFormat="1" applyFont="1" applyBorder="1" applyAlignment="1">
      <alignment/>
    </xf>
    <xf numFmtId="4" fontId="21" fillId="0" borderId="13" xfId="0" applyNumberFormat="1" applyFont="1" applyBorder="1" applyAlignment="1">
      <alignment horizontal="center"/>
    </xf>
    <xf numFmtId="173" fontId="0" fillId="0" borderId="10" xfId="59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173" fontId="21" fillId="0" borderId="10" xfId="59" applyNumberFormat="1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73" fontId="21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73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3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73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43" fontId="26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173" fontId="21" fillId="0" borderId="0" xfId="59" applyNumberFormat="1" applyFont="1" applyFill="1" applyAlignment="1">
      <alignment/>
    </xf>
    <xf numFmtId="173" fontId="0" fillId="0" borderId="0" xfId="59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15" xfId="0" applyBorder="1" applyAlignment="1">
      <alignment horizontal="right"/>
    </xf>
    <xf numFmtId="173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2" fontId="25" fillId="0" borderId="10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73" fontId="0" fillId="0" borderId="0" xfId="59" applyNumberFormat="1" applyFont="1" applyAlignment="1">
      <alignment horizontal="center"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44" fontId="19" fillId="0" borderId="0" xfId="42" applyFont="1" applyAlignment="1">
      <alignment horizontal="center" wrapText="1"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22" fillId="0" borderId="10" xfId="52" applyFont="1" applyBorder="1" applyAlignment="1">
      <alignment wrapText="1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172" fontId="19" fillId="0" borderId="0" xfId="42" applyNumberFormat="1" applyFont="1" applyAlignment="1">
      <alignment horizontal="center"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73" fontId="0" fillId="0" borderId="0" xfId="59" applyNumberFormat="1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173" fontId="0" fillId="0" borderId="0" xfId="59" applyNumberFormat="1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8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34.00390625" style="0" customWidth="1"/>
  </cols>
  <sheetData>
    <row r="4" spans="2:6" ht="12.75">
      <c r="B4" s="1"/>
      <c r="C4" s="1"/>
      <c r="D4" s="1"/>
      <c r="E4" s="112" t="s">
        <v>0</v>
      </c>
      <c r="F4" s="112"/>
    </row>
    <row r="5" spans="2:6" ht="12.75">
      <c r="B5" s="1"/>
      <c r="C5" s="1"/>
      <c r="D5" s="1"/>
      <c r="E5" s="1" t="s">
        <v>1</v>
      </c>
      <c r="F5" s="1"/>
    </row>
    <row r="6" spans="2:6" ht="12.75">
      <c r="B6" s="1"/>
      <c r="C6" s="1"/>
      <c r="D6" s="1"/>
      <c r="E6" s="1" t="s">
        <v>2</v>
      </c>
      <c r="F6" s="1"/>
    </row>
    <row r="7" spans="2:6" ht="12.75">
      <c r="B7" s="1"/>
      <c r="C7" s="1"/>
      <c r="D7" s="1"/>
      <c r="E7" s="1"/>
      <c r="F7" s="1"/>
    </row>
    <row r="8" spans="2:6" ht="15.75" customHeight="1">
      <c r="B8" s="113" t="s">
        <v>3</v>
      </c>
      <c r="C8" s="113"/>
      <c r="D8" s="113"/>
      <c r="E8" s="113"/>
      <c r="F8" s="113"/>
    </row>
    <row r="9" spans="2:6" ht="15.75" customHeight="1">
      <c r="B9" s="114" t="s">
        <v>4</v>
      </c>
      <c r="C9" s="114"/>
      <c r="D9" s="114"/>
      <c r="E9" s="114"/>
      <c r="F9" s="114"/>
    </row>
    <row r="10" spans="2:6" ht="15.75" customHeight="1">
      <c r="B10" s="3"/>
      <c r="C10" s="3"/>
      <c r="D10" s="113" t="s">
        <v>5</v>
      </c>
      <c r="E10" s="113"/>
      <c r="F10" s="3"/>
    </row>
    <row r="11" spans="2:6" ht="15.75">
      <c r="B11" s="3"/>
      <c r="C11" s="3"/>
      <c r="D11" s="2"/>
      <c r="E11" s="2"/>
      <c r="F11" s="3"/>
    </row>
    <row r="12" spans="2:6" ht="15.75">
      <c r="B12" s="4"/>
      <c r="C12" s="5"/>
      <c r="D12" s="5"/>
      <c r="E12" s="6" t="s">
        <v>6</v>
      </c>
      <c r="F12" s="6">
        <v>3691.6</v>
      </c>
    </row>
    <row r="13" spans="2:6" ht="12.75">
      <c r="B13" s="115" t="s">
        <v>7</v>
      </c>
      <c r="C13" s="116"/>
      <c r="D13" s="117"/>
      <c r="E13" s="7" t="s">
        <v>8</v>
      </c>
      <c r="F13" s="7"/>
    </row>
    <row r="14" spans="2:6" ht="15.75">
      <c r="B14" s="109" t="s">
        <v>9</v>
      </c>
      <c r="C14" s="110"/>
      <c r="D14" s="111"/>
      <c r="E14" s="8">
        <v>2392168.2</v>
      </c>
      <c r="F14" s="9"/>
    </row>
    <row r="15" spans="2:6" ht="15.75">
      <c r="B15" s="109" t="s">
        <v>10</v>
      </c>
      <c r="C15" s="110"/>
      <c r="D15" s="111"/>
      <c r="E15" s="8">
        <v>732270</v>
      </c>
      <c r="F15" s="10"/>
    </row>
    <row r="16" spans="2:6" ht="15.75">
      <c r="B16" s="109" t="s">
        <v>11</v>
      </c>
      <c r="C16" s="110"/>
      <c r="D16" s="111"/>
      <c r="E16" s="8">
        <v>1659898.2</v>
      </c>
      <c r="F16" s="8"/>
    </row>
    <row r="17" spans="2:6" ht="12.75">
      <c r="B17" s="119" t="s">
        <v>12</v>
      </c>
      <c r="C17" s="120"/>
      <c r="D17" s="121"/>
      <c r="E17" s="14"/>
      <c r="F17" s="9"/>
    </row>
    <row r="18" spans="2:6" ht="12.75" customHeight="1">
      <c r="B18" s="128" t="s">
        <v>13</v>
      </c>
      <c r="C18" s="128"/>
      <c r="D18" s="128"/>
      <c r="E18" s="8">
        <v>422167.68</v>
      </c>
      <c r="F18" s="9"/>
    </row>
    <row r="19" spans="2:6" ht="12.75" customHeight="1">
      <c r="B19" s="128" t="s">
        <v>14</v>
      </c>
      <c r="C19" s="128"/>
      <c r="D19" s="128"/>
      <c r="E19" s="8">
        <v>464234.4</v>
      </c>
      <c r="F19" s="9"/>
    </row>
    <row r="20" spans="2:6" ht="12.75" customHeight="1">
      <c r="B20" s="129" t="s">
        <v>15</v>
      </c>
      <c r="C20" s="130"/>
      <c r="D20" s="131"/>
      <c r="E20" s="8">
        <v>701370.6</v>
      </c>
      <c r="F20" s="9"/>
    </row>
    <row r="21" spans="2:6" ht="12.75" customHeight="1">
      <c r="B21" s="129" t="s">
        <v>16</v>
      </c>
      <c r="C21" s="130"/>
      <c r="D21" s="131"/>
      <c r="E21" s="8">
        <v>72125.52</v>
      </c>
      <c r="F21" s="9"/>
    </row>
    <row r="22" spans="2:6" ht="14.25">
      <c r="B22" s="118"/>
      <c r="C22" s="118"/>
      <c r="D22" s="118"/>
      <c r="E22" s="8"/>
      <c r="F22" s="9"/>
    </row>
    <row r="23" spans="2:6" ht="12.75">
      <c r="B23" s="115" t="s">
        <v>17</v>
      </c>
      <c r="C23" s="116"/>
      <c r="D23" s="117"/>
      <c r="E23" s="15"/>
      <c r="F23" s="16"/>
    </row>
    <row r="24" spans="2:6" ht="12.75">
      <c r="B24" s="119" t="s">
        <v>12</v>
      </c>
      <c r="C24" s="120"/>
      <c r="D24" s="121"/>
      <c r="E24" s="17"/>
      <c r="F24" s="9"/>
    </row>
    <row r="25" spans="2:6" ht="12.75">
      <c r="B25" s="122" t="s">
        <v>10</v>
      </c>
      <c r="C25" s="123"/>
      <c r="D25" s="124"/>
      <c r="E25" s="8">
        <v>732270</v>
      </c>
      <c r="F25" s="9"/>
    </row>
    <row r="26" spans="2:6" ht="12.75" customHeight="1">
      <c r="B26" s="125" t="s">
        <v>18</v>
      </c>
      <c r="C26" s="126"/>
      <c r="D26" s="127"/>
      <c r="E26" s="18">
        <v>2167.2</v>
      </c>
      <c r="F26" s="9"/>
    </row>
    <row r="27" spans="2:6" ht="12.75" customHeight="1">
      <c r="B27" s="125" t="s">
        <v>19</v>
      </c>
      <c r="C27" s="126"/>
      <c r="D27" s="127"/>
      <c r="E27" s="18">
        <v>62471.88</v>
      </c>
      <c r="F27" s="9"/>
    </row>
    <row r="28" spans="2:6" ht="12.75" customHeight="1">
      <c r="B28" s="125" t="s">
        <v>20</v>
      </c>
      <c r="C28" s="126"/>
      <c r="D28" s="127"/>
      <c r="E28" s="18">
        <v>6947.88</v>
      </c>
      <c r="F28" s="9"/>
    </row>
    <row r="29" spans="2:6" ht="12.75" customHeight="1">
      <c r="B29" s="125" t="s">
        <v>21</v>
      </c>
      <c r="C29" s="126"/>
      <c r="D29" s="127"/>
      <c r="E29" s="19">
        <v>128467.68</v>
      </c>
      <c r="F29" s="9"/>
    </row>
    <row r="30" spans="2:6" ht="12.75" customHeight="1">
      <c r="B30" s="125" t="s">
        <v>22</v>
      </c>
      <c r="C30" s="126"/>
      <c r="D30" s="127"/>
      <c r="E30" s="18">
        <v>8532</v>
      </c>
      <c r="F30" s="9"/>
    </row>
    <row r="31" spans="2:6" ht="12.75" customHeight="1">
      <c r="B31" s="125" t="s">
        <v>23</v>
      </c>
      <c r="C31" s="126"/>
      <c r="D31" s="127"/>
      <c r="E31" s="18">
        <v>24408</v>
      </c>
      <c r="F31" s="9"/>
    </row>
    <row r="32" spans="2:6" ht="12.75" customHeight="1">
      <c r="B32" s="125" t="s">
        <v>24</v>
      </c>
      <c r="C32" s="126"/>
      <c r="D32" s="127"/>
      <c r="E32" s="19">
        <v>55816.992</v>
      </c>
      <c r="F32" s="9"/>
    </row>
    <row r="33" spans="2:6" ht="12.75">
      <c r="B33" s="125"/>
      <c r="C33" s="126"/>
      <c r="D33" s="127"/>
      <c r="E33" s="18"/>
      <c r="F33" s="9"/>
    </row>
    <row r="34" spans="2:6" ht="12.75" customHeight="1">
      <c r="B34" s="125" t="s">
        <v>25</v>
      </c>
      <c r="C34" s="126"/>
      <c r="D34" s="127"/>
      <c r="E34" s="18">
        <v>12707.36</v>
      </c>
      <c r="F34" s="9"/>
    </row>
    <row r="35" spans="2:6" ht="12.75" customHeight="1">
      <c r="B35" s="125" t="s">
        <v>26</v>
      </c>
      <c r="C35" s="126"/>
      <c r="D35" s="127"/>
      <c r="E35" s="18"/>
      <c r="F35" s="9"/>
    </row>
    <row r="36" spans="2:6" ht="12.75">
      <c r="B36" s="11" t="s">
        <v>27</v>
      </c>
      <c r="C36" s="12"/>
      <c r="D36" s="13"/>
      <c r="E36" s="18"/>
      <c r="F36" s="9"/>
    </row>
    <row r="37" spans="2:6" ht="12.75">
      <c r="B37" s="11"/>
      <c r="C37" s="12"/>
      <c r="D37" s="13"/>
      <c r="E37" s="19"/>
      <c r="F37" s="9"/>
    </row>
    <row r="38" spans="2:6" ht="76.5" customHeight="1">
      <c r="B38" s="129" t="s">
        <v>28</v>
      </c>
      <c r="C38" s="130"/>
      <c r="D38" s="131"/>
      <c r="E38" s="19">
        <v>430751.0079999997</v>
      </c>
      <c r="F38" s="9"/>
    </row>
    <row r="39" spans="2:6" ht="12.75">
      <c r="B39" s="122" t="s">
        <v>11</v>
      </c>
      <c r="C39" s="123"/>
      <c r="D39" s="124"/>
      <c r="E39" s="20">
        <v>1659898.2</v>
      </c>
      <c r="F39" s="19"/>
    </row>
    <row r="40" spans="2:6" ht="12.75" customHeight="1">
      <c r="B40" s="128" t="s">
        <v>13</v>
      </c>
      <c r="C40" s="128"/>
      <c r="D40" s="128"/>
      <c r="E40" s="21">
        <v>422167.68</v>
      </c>
      <c r="F40" s="22"/>
    </row>
    <row r="41" spans="2:6" ht="12.75" customHeight="1">
      <c r="B41" s="128" t="s">
        <v>14</v>
      </c>
      <c r="C41" s="128"/>
      <c r="D41" s="128"/>
      <c r="E41" s="21">
        <v>464234.4</v>
      </c>
      <c r="F41" s="22"/>
    </row>
    <row r="42" spans="2:6" ht="12.75" customHeight="1">
      <c r="B42" s="129" t="s">
        <v>15</v>
      </c>
      <c r="C42" s="130"/>
      <c r="D42" s="131"/>
      <c r="E42" s="21">
        <v>701370.6</v>
      </c>
      <c r="F42" s="22"/>
    </row>
    <row r="43" spans="2:6" ht="12.75" customHeight="1">
      <c r="B43" s="128" t="s">
        <v>16</v>
      </c>
      <c r="C43" s="128"/>
      <c r="D43" s="128"/>
      <c r="E43" s="21">
        <v>72125.52</v>
      </c>
      <c r="F43" s="22"/>
    </row>
    <row r="44" spans="2:6" ht="14.25">
      <c r="B44" s="118"/>
      <c r="C44" s="118"/>
      <c r="D44" s="118"/>
      <c r="E44" s="21"/>
      <c r="F44" s="22"/>
    </row>
    <row r="45" spans="2:6" ht="12.75" customHeight="1">
      <c r="B45" s="132" t="s">
        <v>29</v>
      </c>
      <c r="C45" s="133"/>
      <c r="D45" s="134"/>
      <c r="E45" s="23">
        <v>2392168.2</v>
      </c>
      <c r="F45" s="9"/>
    </row>
    <row r="46" spans="2:6" ht="12.75">
      <c r="B46" s="1"/>
      <c r="C46" s="1"/>
      <c r="D46" s="1"/>
      <c r="E46" s="1"/>
      <c r="F46" s="1"/>
    </row>
    <row r="47" spans="2:6" ht="12.75">
      <c r="B47" s="1" t="s">
        <v>30</v>
      </c>
      <c r="C47" s="1"/>
      <c r="D47" s="1"/>
      <c r="E47" s="1"/>
      <c r="F47" s="1"/>
    </row>
    <row r="48" spans="2:6" ht="12.75">
      <c r="B48" s="1" t="s">
        <v>31</v>
      </c>
      <c r="C48" s="1"/>
      <c r="D48" s="1"/>
      <c r="E48" s="1"/>
      <c r="F48" s="1"/>
    </row>
  </sheetData>
  <sheetProtection/>
  <mergeCells count="35">
    <mergeCell ref="B44:D44"/>
    <mergeCell ref="B27:D27"/>
    <mergeCell ref="B28:D28"/>
    <mergeCell ref="B29:D29"/>
    <mergeCell ref="B30:D30"/>
    <mergeCell ref="B45:D45"/>
    <mergeCell ref="B33:D33"/>
    <mergeCell ref="B34:D34"/>
    <mergeCell ref="B35:D35"/>
    <mergeCell ref="B38:D38"/>
    <mergeCell ref="B39:D39"/>
    <mergeCell ref="B40:D40"/>
    <mergeCell ref="B41:D41"/>
    <mergeCell ref="B42:D42"/>
    <mergeCell ref="B43:D43"/>
    <mergeCell ref="B17:D17"/>
    <mergeCell ref="B18:D18"/>
    <mergeCell ref="B31:D31"/>
    <mergeCell ref="B32:D32"/>
    <mergeCell ref="B21:D21"/>
    <mergeCell ref="B22:D22"/>
    <mergeCell ref="B23:D23"/>
    <mergeCell ref="B24:D24"/>
    <mergeCell ref="B25:D25"/>
    <mergeCell ref="B26:D26"/>
    <mergeCell ref="B19:D19"/>
    <mergeCell ref="B20:D20"/>
    <mergeCell ref="B15:D15"/>
    <mergeCell ref="B16:D16"/>
    <mergeCell ref="E4:F4"/>
    <mergeCell ref="B8:F8"/>
    <mergeCell ref="B9:F9"/>
    <mergeCell ref="D10:E10"/>
    <mergeCell ref="B13:D13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4">
      <selection activeCell="L24" sqref="L2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hidden="1" customWidth="1"/>
    <col min="8" max="8" width="9.125" style="0" hidden="1" customWidth="1"/>
    <col min="9" max="9" width="18.125" style="0" hidden="1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27" customHeight="1">
      <c r="D2" s="202" t="s">
        <v>95</v>
      </c>
      <c r="E2" s="202"/>
    </row>
    <row r="3" spans="4:5" ht="12.75">
      <c r="D3" s="159" t="s">
        <v>96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3" ht="15.75">
      <c r="B7" s="161" t="s">
        <v>42</v>
      </c>
      <c r="C7" s="161"/>
      <c r="D7" s="161"/>
      <c r="E7" s="161"/>
      <c r="G7" s="89"/>
      <c r="H7" s="89"/>
      <c r="I7" s="89"/>
      <c r="J7" s="194"/>
      <c r="K7" s="194"/>
      <c r="L7" s="89"/>
      <c r="M7" s="89"/>
    </row>
    <row r="8" spans="2:13" ht="15.75">
      <c r="B8" s="25"/>
      <c r="C8" s="25"/>
      <c r="D8" s="54" t="s">
        <v>100</v>
      </c>
      <c r="E8" s="54"/>
      <c r="G8" s="195"/>
      <c r="H8" s="195"/>
      <c r="I8" s="195"/>
      <c r="J8" s="90"/>
      <c r="K8" s="92"/>
      <c r="L8" s="89"/>
      <c r="M8" s="89"/>
    </row>
    <row r="9" spans="2:13" ht="14.25" customHeight="1">
      <c r="B9" s="26"/>
      <c r="C9" s="28"/>
      <c r="D9" s="27"/>
      <c r="E9" s="28"/>
      <c r="F9" s="29"/>
      <c r="G9" s="89">
        <v>3692.5</v>
      </c>
      <c r="H9" s="89"/>
      <c r="I9" s="89"/>
      <c r="J9" s="92"/>
      <c r="K9" s="92"/>
      <c r="L9" s="89"/>
      <c r="M9" s="89"/>
    </row>
    <row r="10" spans="1:13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91"/>
      <c r="H10" s="89"/>
      <c r="I10" s="89"/>
      <c r="J10" s="92"/>
      <c r="K10" s="92"/>
      <c r="L10" s="89"/>
      <c r="M10" s="89"/>
    </row>
    <row r="11" spans="1:13" ht="20.25" customHeight="1">
      <c r="A11" s="32"/>
      <c r="B11" s="156" t="s">
        <v>9</v>
      </c>
      <c r="C11" s="157"/>
      <c r="D11" s="158"/>
      <c r="E11" s="31">
        <f>E12+E13</f>
        <v>3864061.7751220004</v>
      </c>
      <c r="G11" s="93"/>
      <c r="H11" s="89"/>
      <c r="I11" s="94"/>
      <c r="J11" s="93"/>
      <c r="K11" s="93"/>
      <c r="L11" s="89"/>
      <c r="M11" s="89"/>
    </row>
    <row r="12" spans="1:13" ht="15.75">
      <c r="A12" s="32"/>
      <c r="B12" s="156" t="s">
        <v>10</v>
      </c>
      <c r="C12" s="157"/>
      <c r="D12" s="158"/>
      <c r="E12" s="31">
        <f>E20</f>
        <v>1296729.5999999996</v>
      </c>
      <c r="G12" s="95"/>
      <c r="H12" s="89"/>
      <c r="I12" s="94"/>
      <c r="J12" s="95"/>
      <c r="K12" s="95"/>
      <c r="L12" s="89"/>
      <c r="M12" s="89"/>
    </row>
    <row r="13" spans="1:13" ht="15.75">
      <c r="A13" s="32"/>
      <c r="B13" s="156" t="s">
        <v>11</v>
      </c>
      <c r="C13" s="157"/>
      <c r="D13" s="158"/>
      <c r="E13" s="31">
        <f>E15+E16+E17+E18</f>
        <v>2567332.1751220007</v>
      </c>
      <c r="G13" s="95"/>
      <c r="H13" s="89"/>
      <c r="I13" s="94"/>
      <c r="J13" s="95"/>
      <c r="K13" s="95"/>
      <c r="L13" s="89"/>
      <c r="M13" s="89"/>
    </row>
    <row r="14" spans="1:13" ht="12.75">
      <c r="A14" s="32"/>
      <c r="B14" s="138" t="s">
        <v>12</v>
      </c>
      <c r="C14" s="139"/>
      <c r="D14" s="140"/>
      <c r="E14" s="39"/>
      <c r="G14" s="96"/>
      <c r="H14" s="89"/>
      <c r="I14" s="88"/>
      <c r="J14" s="97"/>
      <c r="K14" s="92"/>
      <c r="L14" s="89"/>
      <c r="M14" s="89"/>
    </row>
    <row r="15" spans="1:13" ht="14.25">
      <c r="A15" s="32"/>
      <c r="B15" s="149" t="s">
        <v>47</v>
      </c>
      <c r="C15" s="149"/>
      <c r="D15" s="149"/>
      <c r="E15" s="31">
        <f>'2018'!E15*1.1</f>
        <v>570233.963827</v>
      </c>
      <c r="G15" s="96"/>
      <c r="H15" s="89"/>
      <c r="I15" s="88" t="s">
        <v>89</v>
      </c>
      <c r="J15" s="97"/>
      <c r="K15" s="92"/>
      <c r="L15" s="89"/>
      <c r="M15" s="89"/>
    </row>
    <row r="16" spans="1:13" ht="14.25">
      <c r="A16" s="32"/>
      <c r="B16" s="149" t="s">
        <v>48</v>
      </c>
      <c r="C16" s="149"/>
      <c r="D16" s="149"/>
      <c r="E16" s="31">
        <f>'2018'!E16*1.1</f>
        <v>576717.3646520003</v>
      </c>
      <c r="G16" s="96"/>
      <c r="H16" s="89"/>
      <c r="I16" s="88"/>
      <c r="J16" s="97"/>
      <c r="K16" s="92"/>
      <c r="L16" s="89"/>
      <c r="M16" s="89"/>
    </row>
    <row r="17" spans="1:13" ht="14.25">
      <c r="A17" s="32"/>
      <c r="B17" s="150" t="s">
        <v>15</v>
      </c>
      <c r="C17" s="151"/>
      <c r="D17" s="152"/>
      <c r="E17" s="31">
        <f>'2018'!E17*1.1</f>
        <v>1279154.1852320004</v>
      </c>
      <c r="G17" s="96"/>
      <c r="H17" s="89"/>
      <c r="I17" s="88"/>
      <c r="J17" s="97"/>
      <c r="K17" s="92"/>
      <c r="L17" s="89"/>
      <c r="M17" s="89"/>
    </row>
    <row r="18" spans="1:13" ht="15" customHeight="1">
      <c r="A18" s="32"/>
      <c r="B18" s="150" t="s">
        <v>49</v>
      </c>
      <c r="C18" s="151"/>
      <c r="D18" s="152"/>
      <c r="E18" s="31">
        <f>'2018'!E18*1.1</f>
        <v>141226.66141100004</v>
      </c>
      <c r="G18" s="96"/>
      <c r="H18" s="89"/>
      <c r="I18" s="88"/>
      <c r="J18" s="97"/>
      <c r="K18" s="92"/>
      <c r="L18" s="89"/>
      <c r="M18" s="89"/>
    </row>
    <row r="19" spans="1:13" ht="24" customHeight="1">
      <c r="A19" s="41"/>
      <c r="B19" s="153" t="s">
        <v>45</v>
      </c>
      <c r="C19" s="154"/>
      <c r="D19" s="155"/>
      <c r="E19" s="59" t="s">
        <v>50</v>
      </c>
      <c r="F19" s="60"/>
      <c r="G19" s="89"/>
      <c r="H19" s="89"/>
      <c r="I19" s="89"/>
      <c r="J19" s="92"/>
      <c r="K19" s="92"/>
      <c r="L19" s="89"/>
      <c r="M19" s="89"/>
    </row>
    <row r="20" spans="1:13" ht="18" customHeight="1">
      <c r="A20" s="61" t="s">
        <v>51</v>
      </c>
      <c r="B20" s="180" t="s">
        <v>52</v>
      </c>
      <c r="C20" s="181"/>
      <c r="D20" s="182"/>
      <c r="E20" s="31">
        <f>E21+E22+E24+E25+E26+E27+E28+E29+E30+E31+E23</f>
        <v>1296729.5999999996</v>
      </c>
      <c r="F20" s="60"/>
      <c r="G20" s="96"/>
      <c r="H20" s="89"/>
      <c r="I20" s="88"/>
      <c r="J20" s="98"/>
      <c r="K20" s="99"/>
      <c r="L20" s="89"/>
      <c r="M20" s="89"/>
    </row>
    <row r="21" spans="1:13" ht="27.75" customHeight="1">
      <c r="A21" s="64" t="s">
        <v>53</v>
      </c>
      <c r="B21" s="185" t="s">
        <v>54</v>
      </c>
      <c r="C21" s="186"/>
      <c r="D21" s="187"/>
      <c r="E21" s="104">
        <v>115425</v>
      </c>
      <c r="F21" s="100"/>
      <c r="H21" s="60"/>
      <c r="I21" s="108" t="s">
        <v>99</v>
      </c>
      <c r="J21" s="98"/>
      <c r="K21" s="99"/>
      <c r="L21" s="89"/>
      <c r="M21" s="89"/>
    </row>
    <row r="22" spans="1:13" ht="26.25" customHeight="1">
      <c r="A22" s="65" t="s">
        <v>55</v>
      </c>
      <c r="B22" s="141" t="s">
        <v>56</v>
      </c>
      <c r="C22" s="142"/>
      <c r="D22" s="143"/>
      <c r="E22" s="105">
        <v>0</v>
      </c>
      <c r="F22" s="60"/>
      <c r="G22" s="35">
        <v>0.34</v>
      </c>
      <c r="I22" s="33"/>
      <c r="J22" s="97"/>
      <c r="K22" s="92"/>
      <c r="L22" s="89"/>
      <c r="M22" s="89"/>
    </row>
    <row r="23" spans="1:13" ht="26.25" customHeight="1">
      <c r="A23" s="65" t="s">
        <v>57</v>
      </c>
      <c r="B23" s="141" t="s">
        <v>58</v>
      </c>
      <c r="C23" s="142"/>
      <c r="D23" s="143"/>
      <c r="E23" s="105">
        <f aca="true" t="shared" si="0" ref="E23:E31">G$9*G23*12</f>
        <v>19496.4</v>
      </c>
      <c r="F23" s="60"/>
      <c r="G23" s="35">
        <v>0.44</v>
      </c>
      <c r="I23" s="33"/>
      <c r="J23" s="97"/>
      <c r="K23" s="92"/>
      <c r="L23" s="89"/>
      <c r="M23" s="89"/>
    </row>
    <row r="24" spans="1:14" ht="104.25" customHeight="1">
      <c r="A24" s="64" t="s">
        <v>59</v>
      </c>
      <c r="B24" s="141" t="s">
        <v>82</v>
      </c>
      <c r="C24" s="144"/>
      <c r="D24" s="145"/>
      <c r="E24" s="105">
        <f t="shared" si="0"/>
        <v>245034.30000000002</v>
      </c>
      <c r="F24" s="60"/>
      <c r="G24" s="96">
        <v>5.53</v>
      </c>
      <c r="I24" s="33"/>
      <c r="J24" s="82"/>
      <c r="K24" s="85"/>
      <c r="L24" s="72"/>
      <c r="M24" s="49"/>
      <c r="N24" s="49"/>
    </row>
    <row r="25" spans="1:14" ht="18.75" customHeight="1">
      <c r="A25" s="64" t="s">
        <v>61</v>
      </c>
      <c r="B25" s="165" t="s">
        <v>62</v>
      </c>
      <c r="C25" s="166"/>
      <c r="D25" s="167"/>
      <c r="E25" s="105">
        <f t="shared" si="0"/>
        <v>84632.09999999999</v>
      </c>
      <c r="G25" s="35">
        <v>1.91</v>
      </c>
      <c r="I25" s="33"/>
      <c r="J25" s="82"/>
      <c r="K25" s="85"/>
      <c r="L25" s="72"/>
      <c r="M25" s="49"/>
      <c r="N25" s="49"/>
    </row>
    <row r="26" spans="1:14" ht="18.75" customHeight="1">
      <c r="A26" s="64" t="s">
        <v>63</v>
      </c>
      <c r="B26" s="199" t="s">
        <v>83</v>
      </c>
      <c r="C26" s="200"/>
      <c r="D26" s="201"/>
      <c r="E26" s="105">
        <f t="shared" si="0"/>
        <v>222436.19999999998</v>
      </c>
      <c r="G26" s="35">
        <v>5.02</v>
      </c>
      <c r="I26" s="33"/>
      <c r="J26" s="82"/>
      <c r="K26" s="85"/>
      <c r="L26" s="72"/>
      <c r="M26" s="49"/>
      <c r="N26" s="49"/>
    </row>
    <row r="27" spans="1:14" ht="18.75" customHeight="1">
      <c r="A27" s="64" t="s">
        <v>65</v>
      </c>
      <c r="B27" s="199" t="s">
        <v>84</v>
      </c>
      <c r="C27" s="200"/>
      <c r="D27" s="201"/>
      <c r="E27" s="105">
        <f t="shared" si="0"/>
        <v>93494.09999999999</v>
      </c>
      <c r="G27" s="35">
        <v>2.11</v>
      </c>
      <c r="I27" s="33"/>
      <c r="J27" s="82"/>
      <c r="K27" s="85"/>
      <c r="L27" s="72"/>
      <c r="M27" s="49"/>
      <c r="N27" s="49"/>
    </row>
    <row r="28" spans="1:14" ht="15.75" customHeight="1">
      <c r="A28" s="65" t="s">
        <v>67</v>
      </c>
      <c r="B28" s="165" t="s">
        <v>64</v>
      </c>
      <c r="C28" s="166"/>
      <c r="D28" s="167"/>
      <c r="E28" s="105">
        <f t="shared" si="0"/>
        <v>71782.20000000001</v>
      </c>
      <c r="G28" s="35">
        <v>1.62</v>
      </c>
      <c r="I28" s="33"/>
      <c r="J28" s="82"/>
      <c r="K28" s="85"/>
      <c r="L28" s="72"/>
      <c r="M28" s="49"/>
      <c r="N28" s="49"/>
    </row>
    <row r="29" spans="1:14" ht="17.25" customHeight="1">
      <c r="A29" s="64" t="s">
        <v>68</v>
      </c>
      <c r="B29" s="165" t="s">
        <v>66</v>
      </c>
      <c r="C29" s="166"/>
      <c r="D29" s="167"/>
      <c r="E29" s="105">
        <f t="shared" si="0"/>
        <v>135145.5</v>
      </c>
      <c r="G29" s="35">
        <v>3.05</v>
      </c>
      <c r="I29" s="33"/>
      <c r="J29" s="82"/>
      <c r="K29" s="85"/>
      <c r="L29" s="72"/>
      <c r="M29" s="49"/>
      <c r="N29" s="49"/>
    </row>
    <row r="30" spans="1:14" ht="16.5" customHeight="1">
      <c r="A30" s="65" t="s">
        <v>85</v>
      </c>
      <c r="B30" s="199" t="s">
        <v>92</v>
      </c>
      <c r="C30" s="166"/>
      <c r="D30" s="167"/>
      <c r="E30" s="105">
        <f t="shared" si="0"/>
        <v>29687.700000000004</v>
      </c>
      <c r="G30" s="35">
        <v>0.67</v>
      </c>
      <c r="I30" s="33"/>
      <c r="J30" s="82"/>
      <c r="K30" s="85"/>
      <c r="L30" s="72"/>
      <c r="M30" s="49"/>
      <c r="N30" s="49"/>
    </row>
    <row r="31" spans="1:14" ht="19.5" customHeight="1">
      <c r="A31" s="74" t="s">
        <v>86</v>
      </c>
      <c r="B31" s="168" t="s">
        <v>69</v>
      </c>
      <c r="C31" s="169"/>
      <c r="D31" s="170"/>
      <c r="E31" s="105">
        <f t="shared" si="0"/>
        <v>279596.1</v>
      </c>
      <c r="G31" s="35">
        <v>6.31</v>
      </c>
      <c r="I31" s="33"/>
      <c r="J31" s="82"/>
      <c r="K31" s="85"/>
      <c r="L31" s="72"/>
      <c r="M31" s="49"/>
      <c r="N31" s="49"/>
    </row>
    <row r="32" spans="1:7" ht="12.75">
      <c r="A32" s="39"/>
      <c r="B32" s="171"/>
      <c r="C32" s="172"/>
      <c r="D32" s="173"/>
      <c r="E32" s="75"/>
      <c r="G32" s="86"/>
    </row>
    <row r="33" spans="1:7" ht="19.5" customHeight="1">
      <c r="A33" s="61" t="s">
        <v>70</v>
      </c>
      <c r="B33" s="180" t="s">
        <v>71</v>
      </c>
      <c r="C33" s="181"/>
      <c r="D33" s="182"/>
      <c r="E33" s="45">
        <f>E34+E35+E36+E37</f>
        <v>2567332.1751220007</v>
      </c>
      <c r="G33" s="86"/>
    </row>
    <row r="34" spans="1:11" ht="14.25">
      <c r="A34" s="39" t="s">
        <v>72</v>
      </c>
      <c r="B34" s="149" t="s">
        <v>47</v>
      </c>
      <c r="C34" s="149"/>
      <c r="D34" s="149"/>
      <c r="E34" s="47">
        <f>E15</f>
        <v>570233.963827</v>
      </c>
      <c r="F34" s="49"/>
      <c r="G34" s="87"/>
      <c r="H34" s="49"/>
      <c r="I34" s="49"/>
      <c r="J34" s="85"/>
      <c r="K34" s="85"/>
    </row>
    <row r="35" spans="1:11" ht="14.25">
      <c r="A35" s="39" t="s">
        <v>73</v>
      </c>
      <c r="B35" s="149" t="s">
        <v>48</v>
      </c>
      <c r="C35" s="149"/>
      <c r="D35" s="149"/>
      <c r="E35" s="47">
        <f>E16</f>
        <v>576717.3646520003</v>
      </c>
      <c r="F35" s="49"/>
      <c r="G35" s="87"/>
      <c r="H35" s="49"/>
      <c r="I35" s="49"/>
      <c r="J35" s="85"/>
      <c r="K35" s="85"/>
    </row>
    <row r="36" spans="1:11" ht="14.25">
      <c r="A36" s="39" t="s">
        <v>74</v>
      </c>
      <c r="B36" s="150" t="s">
        <v>15</v>
      </c>
      <c r="C36" s="151"/>
      <c r="D36" s="152"/>
      <c r="E36" s="47">
        <f>E17</f>
        <v>1279154.1852320004</v>
      </c>
      <c r="F36" s="49"/>
      <c r="G36" s="87"/>
      <c r="H36" s="49"/>
      <c r="I36" s="49"/>
      <c r="J36" s="85"/>
      <c r="K36" s="85"/>
    </row>
    <row r="37" spans="1:11" ht="14.25" customHeight="1">
      <c r="A37" s="39" t="s">
        <v>75</v>
      </c>
      <c r="B37" s="150" t="s">
        <v>49</v>
      </c>
      <c r="C37" s="151"/>
      <c r="D37" s="152"/>
      <c r="E37" s="47">
        <f>E18</f>
        <v>141226.66141100004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62" t="s">
        <v>29</v>
      </c>
      <c r="C38" s="163"/>
      <c r="D38" s="164"/>
      <c r="E38" s="78">
        <f>E20+E33</f>
        <v>3864061.7751220004</v>
      </c>
      <c r="F38" s="49"/>
      <c r="G38" s="49"/>
      <c r="H38" s="49"/>
      <c r="I38" s="49"/>
      <c r="J38" s="85"/>
      <c r="K38" s="85"/>
    </row>
    <row r="41" spans="1:5" ht="12.75">
      <c r="A41" s="159" t="s">
        <v>97</v>
      </c>
      <c r="B41" s="159"/>
      <c r="C41" s="159"/>
      <c r="D41" s="159"/>
      <c r="E41" s="159"/>
    </row>
  </sheetData>
  <sheetProtection/>
  <mergeCells count="38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A41:E41"/>
    <mergeCell ref="B32:D32"/>
    <mergeCell ref="B33:D33"/>
    <mergeCell ref="B34:D34"/>
    <mergeCell ref="B35:D35"/>
    <mergeCell ref="B36:D36"/>
    <mergeCell ref="B37:D37"/>
  </mergeCells>
  <printOptions/>
  <pageMargins left="0.7" right="0.7" top="0.36" bottom="0.2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G1" sqref="G1:J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hidden="1" customWidth="1"/>
    <col min="8" max="8" width="9.125" style="0" hidden="1" customWidth="1"/>
    <col min="9" max="9" width="18.125" style="0" hidden="1" customWidth="1"/>
    <col min="10" max="10" width="11.125" style="79" hidden="1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27" customHeight="1">
      <c r="D2" s="202" t="s">
        <v>95</v>
      </c>
      <c r="E2" s="202"/>
    </row>
    <row r="3" spans="4:5" ht="12.75">
      <c r="D3" s="159" t="s">
        <v>96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3" ht="15.75">
      <c r="B7" s="161" t="s">
        <v>42</v>
      </c>
      <c r="C7" s="161"/>
      <c r="D7" s="161"/>
      <c r="E7" s="161"/>
      <c r="G7" s="89"/>
      <c r="H7" s="89"/>
      <c r="I7" s="89"/>
      <c r="J7" s="194"/>
      <c r="K7" s="194"/>
      <c r="L7" s="89"/>
      <c r="M7" s="89"/>
    </row>
    <row r="8" spans="2:13" ht="15.75">
      <c r="B8" s="25"/>
      <c r="C8" s="25"/>
      <c r="D8" s="54" t="s">
        <v>102</v>
      </c>
      <c r="E8" s="54"/>
      <c r="G8" s="195"/>
      <c r="H8" s="195"/>
      <c r="I8" s="195"/>
      <c r="J8" s="90"/>
      <c r="K8" s="92"/>
      <c r="L8" s="89"/>
      <c r="M8" s="89"/>
    </row>
    <row r="9" spans="2:13" ht="14.25" customHeight="1">
      <c r="B9" s="26"/>
      <c r="C9" s="28"/>
      <c r="D9" s="27"/>
      <c r="E9" s="28"/>
      <c r="F9" s="29"/>
      <c r="G9" s="89">
        <v>3692.5</v>
      </c>
      <c r="H9" s="89"/>
      <c r="I9" s="89"/>
      <c r="J9" s="92"/>
      <c r="K9" s="92"/>
      <c r="L9" s="89"/>
      <c r="M9" s="89"/>
    </row>
    <row r="10" spans="1:13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91"/>
      <c r="H10" s="89"/>
      <c r="I10" s="89"/>
      <c r="J10" s="92"/>
      <c r="K10" s="92"/>
      <c r="L10" s="89"/>
      <c r="M10" s="89"/>
    </row>
    <row r="11" spans="1:13" ht="20.25" customHeight="1">
      <c r="A11" s="32"/>
      <c r="B11" s="156" t="s">
        <v>9</v>
      </c>
      <c r="C11" s="157"/>
      <c r="D11" s="158"/>
      <c r="E11" s="31">
        <f>E12+E13</f>
        <v>3886216.775122001</v>
      </c>
      <c r="G11" s="93"/>
      <c r="H11" s="89"/>
      <c r="I11" s="94"/>
      <c r="J11" s="93"/>
      <c r="K11" s="93"/>
      <c r="L11" s="89"/>
      <c r="M11" s="89"/>
    </row>
    <row r="12" spans="1:13" ht="15.75">
      <c r="A12" s="32"/>
      <c r="B12" s="156" t="s">
        <v>10</v>
      </c>
      <c r="C12" s="157"/>
      <c r="D12" s="158"/>
      <c r="E12" s="31">
        <f>E20</f>
        <v>1318884.5999999999</v>
      </c>
      <c r="G12" s="95"/>
      <c r="H12" s="89"/>
      <c r="I12" s="94"/>
      <c r="J12" s="95"/>
      <c r="K12" s="95"/>
      <c r="L12" s="89"/>
      <c r="M12" s="89"/>
    </row>
    <row r="13" spans="1:13" ht="15.75">
      <c r="A13" s="32"/>
      <c r="B13" s="156" t="s">
        <v>11</v>
      </c>
      <c r="C13" s="157"/>
      <c r="D13" s="158"/>
      <c r="E13" s="31">
        <f>E15+E16+E17+E18</f>
        <v>2567332.1751220007</v>
      </c>
      <c r="G13" s="95"/>
      <c r="H13" s="89"/>
      <c r="I13" s="94"/>
      <c r="J13" s="95"/>
      <c r="K13" s="95"/>
      <c r="L13" s="89"/>
      <c r="M13" s="89"/>
    </row>
    <row r="14" spans="1:13" ht="12.75">
      <c r="A14" s="32"/>
      <c r="B14" s="138" t="s">
        <v>12</v>
      </c>
      <c r="C14" s="139"/>
      <c r="D14" s="140"/>
      <c r="E14" s="39"/>
      <c r="G14" s="96"/>
      <c r="H14" s="89"/>
      <c r="I14" s="88"/>
      <c r="J14" s="97"/>
      <c r="K14" s="92"/>
      <c r="L14" s="89"/>
      <c r="M14" s="89"/>
    </row>
    <row r="15" spans="1:13" ht="14.25">
      <c r="A15" s="32"/>
      <c r="B15" s="149" t="s">
        <v>47</v>
      </c>
      <c r="C15" s="149"/>
      <c r="D15" s="149"/>
      <c r="E15" s="31">
        <f>'2018'!E15*1.1</f>
        <v>570233.963827</v>
      </c>
      <c r="G15" s="96"/>
      <c r="H15" s="89"/>
      <c r="I15" s="88" t="s">
        <v>89</v>
      </c>
      <c r="J15" s="97"/>
      <c r="K15" s="92"/>
      <c r="L15" s="89"/>
      <c r="M15" s="89"/>
    </row>
    <row r="16" spans="1:13" ht="14.25">
      <c r="A16" s="32"/>
      <c r="B16" s="149" t="s">
        <v>48</v>
      </c>
      <c r="C16" s="149"/>
      <c r="D16" s="149"/>
      <c r="E16" s="31">
        <f>'2018'!E16*1.1</f>
        <v>576717.3646520003</v>
      </c>
      <c r="G16" s="96"/>
      <c r="H16" s="89"/>
      <c r="I16" s="88"/>
      <c r="J16" s="97"/>
      <c r="K16" s="92"/>
      <c r="L16" s="89"/>
      <c r="M16" s="89"/>
    </row>
    <row r="17" spans="1:13" ht="14.25">
      <c r="A17" s="32"/>
      <c r="B17" s="150" t="s">
        <v>15</v>
      </c>
      <c r="C17" s="151"/>
      <c r="D17" s="152"/>
      <c r="E17" s="31">
        <f>'2018'!E17*1.1</f>
        <v>1279154.1852320004</v>
      </c>
      <c r="G17" s="96"/>
      <c r="H17" s="89"/>
      <c r="I17" s="88"/>
      <c r="J17" s="97"/>
      <c r="K17" s="92"/>
      <c r="L17" s="89"/>
      <c r="M17" s="89"/>
    </row>
    <row r="18" spans="1:13" ht="15" customHeight="1">
      <c r="A18" s="32"/>
      <c r="B18" s="150" t="s">
        <v>49</v>
      </c>
      <c r="C18" s="151"/>
      <c r="D18" s="152"/>
      <c r="E18" s="31">
        <f>'2018'!E18*1.1</f>
        <v>141226.66141100004</v>
      </c>
      <c r="G18" s="96"/>
      <c r="H18" s="89"/>
      <c r="I18" s="88"/>
      <c r="J18" s="97"/>
      <c r="K18" s="92"/>
      <c r="L18" s="89"/>
      <c r="M18" s="89"/>
    </row>
    <row r="19" spans="1:13" ht="24" customHeight="1">
      <c r="A19" s="41"/>
      <c r="B19" s="153" t="s">
        <v>45</v>
      </c>
      <c r="C19" s="154"/>
      <c r="D19" s="155"/>
      <c r="E19" s="59" t="s">
        <v>50</v>
      </c>
      <c r="F19" s="60"/>
      <c r="G19" s="89"/>
      <c r="H19" s="89"/>
      <c r="I19" s="89"/>
      <c r="J19" s="92"/>
      <c r="K19" s="92"/>
      <c r="L19" s="89"/>
      <c r="M19" s="89"/>
    </row>
    <row r="20" spans="1:13" ht="18" customHeight="1">
      <c r="A20" s="61" t="s">
        <v>51</v>
      </c>
      <c r="B20" s="180" t="s">
        <v>52</v>
      </c>
      <c r="C20" s="181"/>
      <c r="D20" s="182"/>
      <c r="E20" s="31">
        <f>E21+E22+E24+E25+E26+E27+E28+E29+E30+E31+E23</f>
        <v>1318884.5999999999</v>
      </c>
      <c r="F20" s="60"/>
      <c r="G20" s="35"/>
      <c r="H20" s="89"/>
      <c r="I20" s="88"/>
      <c r="J20" s="98"/>
      <c r="K20" s="99"/>
      <c r="L20" s="89"/>
      <c r="M20" s="89"/>
    </row>
    <row r="21" spans="1:13" ht="27.75" customHeight="1">
      <c r="A21" s="64" t="s">
        <v>53</v>
      </c>
      <c r="B21" s="185" t="s">
        <v>54</v>
      </c>
      <c r="C21" s="186"/>
      <c r="D21" s="187"/>
      <c r="E21" s="104">
        <v>115425</v>
      </c>
      <c r="F21" s="100"/>
      <c r="H21" s="60"/>
      <c r="I21" s="108" t="s">
        <v>99</v>
      </c>
      <c r="J21" s="98"/>
      <c r="K21" s="99"/>
      <c r="L21" s="89"/>
      <c r="M21" s="89"/>
    </row>
    <row r="22" spans="1:13" ht="26.25" customHeight="1">
      <c r="A22" s="65" t="s">
        <v>55</v>
      </c>
      <c r="B22" s="141" t="s">
        <v>56</v>
      </c>
      <c r="C22" s="142"/>
      <c r="D22" s="143"/>
      <c r="E22" s="105">
        <v>0</v>
      </c>
      <c r="F22" s="60"/>
      <c r="G22" s="35">
        <v>0.34</v>
      </c>
      <c r="I22" s="33"/>
      <c r="J22" s="97"/>
      <c r="K22" s="92"/>
      <c r="L22" s="89"/>
      <c r="M22" s="89"/>
    </row>
    <row r="23" spans="1:13" ht="26.25" customHeight="1">
      <c r="A23" s="65" t="s">
        <v>57</v>
      </c>
      <c r="B23" s="141" t="s">
        <v>58</v>
      </c>
      <c r="C23" s="142"/>
      <c r="D23" s="143"/>
      <c r="E23" s="105">
        <f aca="true" t="shared" si="0" ref="E23:E31">G$9*G23*12</f>
        <v>15065.400000000001</v>
      </c>
      <c r="F23" s="60"/>
      <c r="G23" s="35">
        <v>0.34</v>
      </c>
      <c r="I23" s="33"/>
      <c r="J23" s="97"/>
      <c r="K23" s="92"/>
      <c r="L23" s="89"/>
      <c r="M23" s="89"/>
    </row>
    <row r="24" spans="1:14" ht="104.25" customHeight="1">
      <c r="A24" s="64" t="s">
        <v>59</v>
      </c>
      <c r="B24" s="141" t="s">
        <v>82</v>
      </c>
      <c r="C24" s="144"/>
      <c r="D24" s="145"/>
      <c r="E24" s="105">
        <f t="shared" si="0"/>
        <v>249465.3</v>
      </c>
      <c r="F24" s="60"/>
      <c r="G24" s="96">
        <v>5.63</v>
      </c>
      <c r="I24" s="33"/>
      <c r="J24" s="82"/>
      <c r="K24" s="85"/>
      <c r="L24" s="72"/>
      <c r="M24" s="49"/>
      <c r="N24" s="49"/>
    </row>
    <row r="25" spans="1:14" ht="18.75" customHeight="1">
      <c r="A25" s="64" t="s">
        <v>61</v>
      </c>
      <c r="B25" s="165" t="s">
        <v>62</v>
      </c>
      <c r="C25" s="166"/>
      <c r="D25" s="167"/>
      <c r="E25" s="105">
        <f t="shared" si="0"/>
        <v>86847.6</v>
      </c>
      <c r="G25" s="35">
        <v>1.96</v>
      </c>
      <c r="I25" s="33"/>
      <c r="J25" s="82"/>
      <c r="K25" s="85"/>
      <c r="L25" s="72"/>
      <c r="M25" s="49"/>
      <c r="N25" s="49"/>
    </row>
    <row r="26" spans="1:14" ht="18.75" customHeight="1">
      <c r="A26" s="64" t="s">
        <v>63</v>
      </c>
      <c r="B26" s="199" t="s">
        <v>83</v>
      </c>
      <c r="C26" s="200"/>
      <c r="D26" s="201"/>
      <c r="E26" s="105">
        <f t="shared" si="0"/>
        <v>227310.3</v>
      </c>
      <c r="G26" s="35">
        <v>5.13</v>
      </c>
      <c r="I26" s="33"/>
      <c r="J26" s="82"/>
      <c r="K26" s="85"/>
      <c r="L26" s="72"/>
      <c r="M26" s="49"/>
      <c r="N26" s="49"/>
    </row>
    <row r="27" spans="1:14" ht="18.75" customHeight="1">
      <c r="A27" s="64" t="s">
        <v>65</v>
      </c>
      <c r="B27" s="199" t="s">
        <v>84</v>
      </c>
      <c r="C27" s="200"/>
      <c r="D27" s="201"/>
      <c r="E27" s="105">
        <f t="shared" si="0"/>
        <v>93494.09999999999</v>
      </c>
      <c r="G27" s="35">
        <v>2.11</v>
      </c>
      <c r="I27" s="33"/>
      <c r="J27" s="82"/>
      <c r="K27" s="85"/>
      <c r="L27" s="72"/>
      <c r="M27" s="49"/>
      <c r="N27" s="49"/>
    </row>
    <row r="28" spans="1:14" ht="15.75" customHeight="1">
      <c r="A28" s="65" t="s">
        <v>67</v>
      </c>
      <c r="B28" s="165" t="s">
        <v>64</v>
      </c>
      <c r="C28" s="166"/>
      <c r="D28" s="167"/>
      <c r="E28" s="105">
        <f t="shared" si="0"/>
        <v>71782.20000000001</v>
      </c>
      <c r="G28" s="35">
        <v>1.62</v>
      </c>
      <c r="I28" s="33"/>
      <c r="J28" s="82"/>
      <c r="K28" s="85"/>
      <c r="L28" s="72"/>
      <c r="M28" s="49"/>
      <c r="N28" s="49"/>
    </row>
    <row r="29" spans="1:14" ht="17.25" customHeight="1">
      <c r="A29" s="64" t="s">
        <v>68</v>
      </c>
      <c r="B29" s="165" t="s">
        <v>66</v>
      </c>
      <c r="C29" s="166"/>
      <c r="D29" s="167"/>
      <c r="E29" s="105">
        <f t="shared" si="0"/>
        <v>150210.90000000002</v>
      </c>
      <c r="G29" s="35">
        <v>3.39</v>
      </c>
      <c r="I29" s="33"/>
      <c r="J29" s="82"/>
      <c r="K29" s="85"/>
      <c r="L29" s="72"/>
      <c r="M29" s="49"/>
      <c r="N29" s="49"/>
    </row>
    <row r="30" spans="1:14" ht="16.5" customHeight="1">
      <c r="A30" s="65" t="s">
        <v>85</v>
      </c>
      <c r="B30" s="199" t="s">
        <v>92</v>
      </c>
      <c r="C30" s="166"/>
      <c r="D30" s="167"/>
      <c r="E30" s="105">
        <f t="shared" si="0"/>
        <v>29687.700000000004</v>
      </c>
      <c r="G30" s="35">
        <v>0.67</v>
      </c>
      <c r="I30" s="33"/>
      <c r="J30" s="82"/>
      <c r="K30" s="85"/>
      <c r="L30" s="72"/>
      <c r="M30" s="49"/>
      <c r="N30" s="49"/>
    </row>
    <row r="31" spans="1:14" ht="19.5" customHeight="1">
      <c r="A31" s="74" t="s">
        <v>86</v>
      </c>
      <c r="B31" s="168" t="s">
        <v>69</v>
      </c>
      <c r="C31" s="169"/>
      <c r="D31" s="170"/>
      <c r="E31" s="105">
        <f t="shared" si="0"/>
        <v>279596.1</v>
      </c>
      <c r="G31" s="35">
        <v>6.31</v>
      </c>
      <c r="I31" s="33"/>
      <c r="J31" s="82"/>
      <c r="K31" s="85"/>
      <c r="L31" s="72"/>
      <c r="M31" s="49"/>
      <c r="N31" s="49"/>
    </row>
    <row r="32" spans="1:7" ht="12.75">
      <c r="A32" s="39"/>
      <c r="B32" s="171"/>
      <c r="C32" s="172"/>
      <c r="D32" s="173"/>
      <c r="E32" s="75"/>
      <c r="G32" s="86"/>
    </row>
    <row r="33" spans="1:7" ht="19.5" customHeight="1">
      <c r="A33" s="61" t="s">
        <v>70</v>
      </c>
      <c r="B33" s="180" t="s">
        <v>71</v>
      </c>
      <c r="C33" s="181"/>
      <c r="D33" s="182"/>
      <c r="E33" s="45">
        <f>E34+E35+E36+E37</f>
        <v>2567332.1751220007</v>
      </c>
      <c r="G33" s="86"/>
    </row>
    <row r="34" spans="1:11" ht="14.25">
      <c r="A34" s="39" t="s">
        <v>72</v>
      </c>
      <c r="B34" s="149" t="s">
        <v>47</v>
      </c>
      <c r="C34" s="149"/>
      <c r="D34" s="149"/>
      <c r="E34" s="47">
        <f>E15</f>
        <v>570233.963827</v>
      </c>
      <c r="F34" s="49"/>
      <c r="G34" s="87"/>
      <c r="H34" s="49"/>
      <c r="I34" s="49"/>
      <c r="J34" s="85"/>
      <c r="K34" s="85"/>
    </row>
    <row r="35" spans="1:11" ht="14.25">
      <c r="A35" s="39" t="s">
        <v>73</v>
      </c>
      <c r="B35" s="149" t="s">
        <v>48</v>
      </c>
      <c r="C35" s="149"/>
      <c r="D35" s="149"/>
      <c r="E35" s="47">
        <f>E16</f>
        <v>576717.3646520003</v>
      </c>
      <c r="F35" s="49"/>
      <c r="G35" s="87"/>
      <c r="H35" s="49"/>
      <c r="I35" s="49"/>
      <c r="J35" s="85"/>
      <c r="K35" s="85"/>
    </row>
    <row r="36" spans="1:11" ht="14.25">
      <c r="A36" s="39" t="s">
        <v>74</v>
      </c>
      <c r="B36" s="150" t="s">
        <v>15</v>
      </c>
      <c r="C36" s="151"/>
      <c r="D36" s="152"/>
      <c r="E36" s="47">
        <f>E17</f>
        <v>1279154.1852320004</v>
      </c>
      <c r="F36" s="49"/>
      <c r="G36" s="87"/>
      <c r="H36" s="49"/>
      <c r="I36" s="49"/>
      <c r="J36" s="85"/>
      <c r="K36" s="85"/>
    </row>
    <row r="37" spans="1:11" ht="14.25" customHeight="1">
      <c r="A37" s="39" t="s">
        <v>75</v>
      </c>
      <c r="B37" s="150" t="s">
        <v>49</v>
      </c>
      <c r="C37" s="151"/>
      <c r="D37" s="152"/>
      <c r="E37" s="47">
        <f>E18</f>
        <v>141226.66141100004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62" t="s">
        <v>29</v>
      </c>
      <c r="C38" s="163"/>
      <c r="D38" s="164"/>
      <c r="E38" s="78">
        <f>E20+E33</f>
        <v>3886216.775122001</v>
      </c>
      <c r="F38" s="49"/>
      <c r="G38" s="49"/>
      <c r="H38" s="49"/>
      <c r="I38" s="49"/>
      <c r="J38" s="85"/>
      <c r="K38" s="85"/>
    </row>
    <row r="41" spans="1:5" ht="12.75">
      <c r="A41" s="159" t="s">
        <v>101</v>
      </c>
      <c r="B41" s="159"/>
      <c r="C41" s="159"/>
      <c r="D41" s="159"/>
      <c r="E41" s="159"/>
    </row>
  </sheetData>
  <sheetProtection/>
  <mergeCells count="38">
    <mergeCell ref="B38:D38"/>
    <mergeCell ref="A41:E41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36" bottom="0.2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25390625" style="0" customWidth="1"/>
    <col min="4" max="5" width="21.75390625" style="0" customWidth="1"/>
    <col min="7" max="7" width="13.125" style="0" customWidth="1"/>
    <col min="9" max="9" width="16.375" style="0" customWidth="1"/>
  </cols>
  <sheetData>
    <row r="2" spans="4:5" ht="12.75">
      <c r="D2" s="159" t="s">
        <v>0</v>
      </c>
      <c r="E2" s="159"/>
    </row>
    <row r="3" ht="12.75">
      <c r="D3" t="s">
        <v>1</v>
      </c>
    </row>
    <row r="4" ht="12.75">
      <c r="D4" t="s">
        <v>2</v>
      </c>
    </row>
    <row r="6" spans="1:5" ht="15.75" customHeight="1">
      <c r="A6" s="160" t="s">
        <v>32</v>
      </c>
      <c r="B6" s="160"/>
      <c r="C6" s="160"/>
      <c r="D6" s="160"/>
      <c r="E6" s="160"/>
    </row>
    <row r="7" spans="1:5" ht="15.75">
      <c r="A7" s="161" t="s">
        <v>4</v>
      </c>
      <c r="B7" s="161"/>
      <c r="C7" s="161"/>
      <c r="D7" s="161"/>
      <c r="E7" s="161"/>
    </row>
    <row r="8" spans="1:5" ht="15.75">
      <c r="A8" s="25"/>
      <c r="B8" s="25"/>
      <c r="C8" s="160" t="s">
        <v>33</v>
      </c>
      <c r="D8" s="160"/>
      <c r="E8" s="25"/>
    </row>
    <row r="9" spans="1:5" ht="15.75">
      <c r="A9" s="25"/>
      <c r="B9" s="25"/>
      <c r="C9" s="24"/>
      <c r="D9" s="24"/>
      <c r="E9" s="25"/>
    </row>
    <row r="10" spans="1:6" ht="21.75" customHeight="1">
      <c r="A10" s="26"/>
      <c r="B10" s="27"/>
      <c r="C10" s="27"/>
      <c r="D10" s="28" t="s">
        <v>6</v>
      </c>
      <c r="E10" s="28">
        <v>3691.6</v>
      </c>
      <c r="F10" s="29"/>
    </row>
    <row r="11" spans="1:5" ht="24" customHeight="1">
      <c r="A11" s="153" t="s">
        <v>7</v>
      </c>
      <c r="B11" s="154"/>
      <c r="C11" s="155"/>
      <c r="D11" s="30" t="s">
        <v>8</v>
      </c>
      <c r="E11" s="30"/>
    </row>
    <row r="12" spans="1:9" ht="18" customHeight="1">
      <c r="A12" s="156" t="s">
        <v>9</v>
      </c>
      <c r="B12" s="157"/>
      <c r="C12" s="158"/>
      <c r="D12" s="31">
        <f>D13+D14</f>
        <v>2685057</v>
      </c>
      <c r="E12" s="32"/>
      <c r="G12" s="33"/>
      <c r="I12" s="33"/>
    </row>
    <row r="13" spans="1:9" ht="20.25" customHeight="1">
      <c r="A13" s="156" t="s">
        <v>10</v>
      </c>
      <c r="B13" s="157"/>
      <c r="C13" s="158"/>
      <c r="D13" s="31">
        <v>825113.16</v>
      </c>
      <c r="E13" s="34"/>
      <c r="G13" s="35"/>
      <c r="I13" s="33"/>
    </row>
    <row r="14" spans="1:9" ht="21.75" customHeight="1">
      <c r="A14" s="156" t="s">
        <v>11</v>
      </c>
      <c r="B14" s="157"/>
      <c r="C14" s="158"/>
      <c r="D14" s="31">
        <f>D16+D17+D18+D19+D20</f>
        <v>1859943.8399999999</v>
      </c>
      <c r="E14" s="31"/>
      <c r="G14" s="35"/>
      <c r="I14" s="33"/>
    </row>
    <row r="15" spans="1:9" ht="12" customHeight="1">
      <c r="A15" s="138" t="s">
        <v>12</v>
      </c>
      <c r="B15" s="139"/>
      <c r="C15" s="140"/>
      <c r="D15" s="39"/>
      <c r="E15" s="32"/>
      <c r="G15" s="35"/>
      <c r="I15" s="33"/>
    </row>
    <row r="16" spans="1:9" ht="15" customHeight="1">
      <c r="A16" s="149" t="s">
        <v>13</v>
      </c>
      <c r="B16" s="149"/>
      <c r="C16" s="149"/>
      <c r="D16" s="31">
        <v>501948.96</v>
      </c>
      <c r="E16" s="32"/>
      <c r="G16" s="35"/>
      <c r="I16" s="33"/>
    </row>
    <row r="17" spans="1:9" ht="15" customHeight="1">
      <c r="A17" s="149" t="s">
        <v>14</v>
      </c>
      <c r="B17" s="149"/>
      <c r="C17" s="149"/>
      <c r="D17" s="31">
        <v>496450.08</v>
      </c>
      <c r="E17" s="32"/>
      <c r="G17" s="35"/>
      <c r="I17" s="33"/>
    </row>
    <row r="18" spans="1:9" ht="15" customHeight="1">
      <c r="A18" s="150" t="s">
        <v>15</v>
      </c>
      <c r="B18" s="151"/>
      <c r="C18" s="152"/>
      <c r="D18" s="31">
        <v>790871.4</v>
      </c>
      <c r="E18" s="32"/>
      <c r="G18" s="35"/>
      <c r="I18" s="33"/>
    </row>
    <row r="19" spans="1:9" ht="15" customHeight="1">
      <c r="A19" s="150" t="s">
        <v>16</v>
      </c>
      <c r="B19" s="151"/>
      <c r="C19" s="152"/>
      <c r="D19" s="31">
        <v>70673.4</v>
      </c>
      <c r="E19" s="32"/>
      <c r="G19" s="35"/>
      <c r="I19" s="33"/>
    </row>
    <row r="20" spans="1:9" ht="15" customHeight="1">
      <c r="A20" s="149"/>
      <c r="B20" s="149"/>
      <c r="C20" s="149"/>
      <c r="D20" s="31"/>
      <c r="E20" s="32"/>
      <c r="G20" s="35"/>
      <c r="I20" s="33"/>
    </row>
    <row r="21" spans="1:5" ht="22.5" customHeight="1">
      <c r="A21" s="153" t="s">
        <v>17</v>
      </c>
      <c r="B21" s="154"/>
      <c r="C21" s="155"/>
      <c r="D21" s="40"/>
      <c r="E21" s="41"/>
    </row>
    <row r="22" spans="1:5" ht="15" customHeight="1">
      <c r="A22" s="138" t="s">
        <v>12</v>
      </c>
      <c r="B22" s="139"/>
      <c r="C22" s="140"/>
      <c r="D22" s="42"/>
      <c r="E22" s="32"/>
    </row>
    <row r="23" spans="1:5" ht="15" customHeight="1">
      <c r="A23" s="146" t="s">
        <v>10</v>
      </c>
      <c r="B23" s="147"/>
      <c r="C23" s="148"/>
      <c r="D23" s="31">
        <f>D24+D25+D26+D27+D28+D29+D30+D31+D36+D32+D33+D34+D35</f>
        <v>825113.16</v>
      </c>
      <c r="E23" s="32"/>
    </row>
    <row r="24" spans="1:5" ht="15" customHeight="1">
      <c r="A24" s="138" t="s">
        <v>18</v>
      </c>
      <c r="B24" s="139"/>
      <c r="C24" s="140"/>
      <c r="D24" s="43">
        <v>1550.5</v>
      </c>
      <c r="E24" s="32"/>
    </row>
    <row r="25" spans="1:5" ht="15" customHeight="1">
      <c r="A25" s="138" t="s">
        <v>19</v>
      </c>
      <c r="B25" s="139"/>
      <c r="C25" s="140"/>
      <c r="D25" s="43">
        <v>68596.704</v>
      </c>
      <c r="E25" s="32"/>
    </row>
    <row r="26" spans="1:5" ht="15" customHeight="1">
      <c r="A26" s="138" t="s">
        <v>20</v>
      </c>
      <c r="B26" s="139"/>
      <c r="C26" s="140"/>
      <c r="D26" s="43">
        <v>6947.84</v>
      </c>
      <c r="E26" s="32"/>
    </row>
    <row r="27" spans="1:5" ht="15" customHeight="1">
      <c r="A27" s="138" t="s">
        <v>21</v>
      </c>
      <c r="B27" s="139"/>
      <c r="C27" s="140"/>
      <c r="D27" s="44">
        <f>E10*3.18*12</f>
        <v>140871.456</v>
      </c>
      <c r="E27" s="32"/>
    </row>
    <row r="28" spans="1:5" ht="25.5" customHeight="1">
      <c r="A28" s="141" t="s">
        <v>34</v>
      </c>
      <c r="B28" s="142"/>
      <c r="C28" s="143"/>
      <c r="D28" s="43">
        <v>8964</v>
      </c>
      <c r="E28" s="32"/>
    </row>
    <row r="29" spans="1:5" ht="15" customHeight="1">
      <c r="A29" s="138" t="s">
        <v>23</v>
      </c>
      <c r="B29" s="139"/>
      <c r="C29" s="140"/>
      <c r="D29" s="44">
        <f>9*226*12</f>
        <v>24408</v>
      </c>
      <c r="E29" s="32"/>
    </row>
    <row r="30" spans="1:5" ht="15" customHeight="1">
      <c r="A30" s="138" t="s">
        <v>24</v>
      </c>
      <c r="B30" s="139"/>
      <c r="C30" s="140"/>
      <c r="D30" s="44">
        <f>E10*1.19*12</f>
        <v>52716.047999999995</v>
      </c>
      <c r="E30" s="32"/>
    </row>
    <row r="31" spans="1:5" ht="15" customHeight="1">
      <c r="A31" s="138"/>
      <c r="B31" s="139"/>
      <c r="C31" s="140"/>
      <c r="D31" s="43"/>
      <c r="E31" s="32"/>
    </row>
    <row r="32" spans="1:5" ht="37.5" customHeight="1">
      <c r="A32" s="141" t="s">
        <v>35</v>
      </c>
      <c r="B32" s="142"/>
      <c r="C32" s="143"/>
      <c r="D32" s="43">
        <v>12346.39</v>
      </c>
      <c r="E32" s="32"/>
    </row>
    <row r="33" spans="1:5" ht="24.75" customHeight="1">
      <c r="A33" s="141" t="s">
        <v>36</v>
      </c>
      <c r="B33" s="142"/>
      <c r="C33" s="143"/>
      <c r="D33" s="43"/>
      <c r="E33" s="32"/>
    </row>
    <row r="34" spans="1:5" ht="15" customHeight="1">
      <c r="A34" s="36" t="s">
        <v>27</v>
      </c>
      <c r="B34" s="37"/>
      <c r="C34" s="38"/>
      <c r="D34" s="43"/>
      <c r="E34" s="32"/>
    </row>
    <row r="35" spans="1:5" ht="15" customHeight="1">
      <c r="A35" s="36"/>
      <c r="B35" s="37"/>
      <c r="C35" s="38"/>
      <c r="D35" s="44"/>
      <c r="E35" s="32"/>
    </row>
    <row r="36" spans="1:5" ht="78" customHeight="1">
      <c r="A36" s="141" t="s">
        <v>37</v>
      </c>
      <c r="B36" s="144"/>
      <c r="C36" s="145"/>
      <c r="D36" s="44">
        <f>D12-D24-D25-D26-D27-D28-D29-D30-D31-D32-D35-D37-D33-D34</f>
        <v>508712.22200000007</v>
      </c>
      <c r="E36" s="32"/>
    </row>
    <row r="37" spans="1:5" ht="17.25" customHeight="1">
      <c r="A37" s="146" t="s">
        <v>11</v>
      </c>
      <c r="B37" s="147"/>
      <c r="C37" s="148"/>
      <c r="D37" s="45">
        <f>D38+D39+D40+D41+D42</f>
        <v>1859943.8399999999</v>
      </c>
      <c r="E37" s="46"/>
    </row>
    <row r="38" spans="1:5" s="49" customFormat="1" ht="14.25" customHeight="1">
      <c r="A38" s="149" t="s">
        <v>13</v>
      </c>
      <c r="B38" s="149"/>
      <c r="C38" s="149"/>
      <c r="D38" s="47">
        <f>D16</f>
        <v>501948.96</v>
      </c>
      <c r="E38" s="48"/>
    </row>
    <row r="39" spans="1:5" s="49" customFormat="1" ht="12.75" customHeight="1">
      <c r="A39" s="149" t="s">
        <v>14</v>
      </c>
      <c r="B39" s="149"/>
      <c r="C39" s="149"/>
      <c r="D39" s="47">
        <f>D17</f>
        <v>496450.08</v>
      </c>
      <c r="E39" s="48"/>
    </row>
    <row r="40" spans="1:5" s="49" customFormat="1" ht="12" customHeight="1">
      <c r="A40" s="150" t="s">
        <v>15</v>
      </c>
      <c r="B40" s="151"/>
      <c r="C40" s="152"/>
      <c r="D40" s="47">
        <f>D18</f>
        <v>790871.4</v>
      </c>
      <c r="E40" s="48"/>
    </row>
    <row r="41" spans="1:5" s="49" customFormat="1" ht="11.25" customHeight="1">
      <c r="A41" s="149" t="s">
        <v>16</v>
      </c>
      <c r="B41" s="149"/>
      <c r="C41" s="149"/>
      <c r="D41" s="47">
        <f>D19</f>
        <v>70673.4</v>
      </c>
      <c r="E41" s="48"/>
    </row>
    <row r="42" spans="1:5" s="49" customFormat="1" ht="12" customHeight="1">
      <c r="A42" s="149"/>
      <c r="B42" s="149"/>
      <c r="C42" s="149"/>
      <c r="D42" s="47"/>
      <c r="E42" s="48"/>
    </row>
    <row r="43" spans="1:5" s="49" customFormat="1" ht="34.5" customHeight="1">
      <c r="A43" s="135" t="s">
        <v>29</v>
      </c>
      <c r="B43" s="136"/>
      <c r="C43" s="137"/>
      <c r="D43" s="50">
        <f>D23+D37</f>
        <v>2685057</v>
      </c>
      <c r="E43" s="32"/>
    </row>
    <row r="46" ht="12.75">
      <c r="A46" t="s">
        <v>30</v>
      </c>
    </row>
    <row r="47" ht="12.75">
      <c r="A47" t="s">
        <v>38</v>
      </c>
    </row>
  </sheetData>
  <sheetProtection/>
  <mergeCells count="35">
    <mergeCell ref="A11:C11"/>
    <mergeCell ref="A12:C12"/>
    <mergeCell ref="A13:C13"/>
    <mergeCell ref="A14:C14"/>
    <mergeCell ref="D2:E2"/>
    <mergeCell ref="A6:E6"/>
    <mergeCell ref="A7:E7"/>
    <mergeCell ref="C8:D8"/>
    <mergeCell ref="A19:C19"/>
    <mergeCell ref="A20:C20"/>
    <mergeCell ref="A21:C21"/>
    <mergeCell ref="A22:C22"/>
    <mergeCell ref="A15:C15"/>
    <mergeCell ref="A16:C16"/>
    <mergeCell ref="A17:C17"/>
    <mergeCell ref="A18:C18"/>
    <mergeCell ref="A23:C23"/>
    <mergeCell ref="A24:C24"/>
    <mergeCell ref="A38:C38"/>
    <mergeCell ref="A25:C25"/>
    <mergeCell ref="A26:C26"/>
    <mergeCell ref="A27:C27"/>
    <mergeCell ref="A28:C28"/>
    <mergeCell ref="A29:C29"/>
    <mergeCell ref="A30:C30"/>
    <mergeCell ref="A43:C43"/>
    <mergeCell ref="A31:C31"/>
    <mergeCell ref="A32:C32"/>
    <mergeCell ref="A33:C33"/>
    <mergeCell ref="A36:C36"/>
    <mergeCell ref="A37:C37"/>
    <mergeCell ref="A39:C39"/>
    <mergeCell ref="A40:C40"/>
    <mergeCell ref="A41:C41"/>
    <mergeCell ref="A42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2" customWidth="1"/>
    <col min="11" max="11" width="12.875" style="52" customWidth="1"/>
    <col min="12" max="12" width="18.1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 customHeight="1">
      <c r="B6" s="160" t="s">
        <v>41</v>
      </c>
      <c r="C6" s="160"/>
      <c r="D6" s="160"/>
      <c r="E6" s="160"/>
    </row>
    <row r="7" spans="2:11" ht="15.75">
      <c r="B7" s="161" t="s">
        <v>42</v>
      </c>
      <c r="C7" s="161"/>
      <c r="D7" s="161"/>
      <c r="E7" s="161"/>
      <c r="J7" s="191"/>
      <c r="K7" s="191"/>
    </row>
    <row r="8" spans="2:10" ht="15.75">
      <c r="B8" s="25"/>
      <c r="C8" s="25"/>
      <c r="D8" s="54" t="s">
        <v>43</v>
      </c>
      <c r="E8" s="54"/>
      <c r="G8" s="159"/>
      <c r="H8" s="159"/>
      <c r="I8" s="159"/>
      <c r="J8" s="53"/>
    </row>
    <row r="9" spans="2:6" ht="14.25" customHeight="1">
      <c r="B9" s="26"/>
      <c r="C9" s="28"/>
      <c r="D9" s="27"/>
      <c r="E9" s="28"/>
      <c r="F9" s="29"/>
    </row>
    <row r="10" spans="1:7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51"/>
    </row>
    <row r="11" spans="1:11" ht="20.25" customHeight="1">
      <c r="A11" s="32"/>
      <c r="B11" s="156" t="s">
        <v>9</v>
      </c>
      <c r="C11" s="157"/>
      <c r="D11" s="158"/>
      <c r="E11" s="31">
        <f>E12+E13</f>
        <v>2579909.136</v>
      </c>
      <c r="G11" s="56"/>
      <c r="I11" s="56"/>
      <c r="J11" s="56"/>
      <c r="K11" s="56"/>
    </row>
    <row r="12" spans="1:11" ht="15.75">
      <c r="A12" s="32"/>
      <c r="B12" s="156" t="s">
        <v>10</v>
      </c>
      <c r="C12" s="157"/>
      <c r="D12" s="158"/>
      <c r="E12" s="31">
        <v>892744.536</v>
      </c>
      <c r="G12" s="57"/>
      <c r="I12" s="56"/>
      <c r="J12" s="57"/>
      <c r="K12" s="57"/>
    </row>
    <row r="13" spans="1:11" ht="15.75">
      <c r="A13" s="32"/>
      <c r="B13" s="156" t="s">
        <v>11</v>
      </c>
      <c r="C13" s="157"/>
      <c r="D13" s="158"/>
      <c r="E13" s="31">
        <f>E15+E16+E17+E18</f>
        <v>1687164.5999999999</v>
      </c>
      <c r="G13" s="57"/>
      <c r="I13" s="56"/>
      <c r="J13" s="57"/>
      <c r="K13" s="57"/>
    </row>
    <row r="14" spans="1:10" ht="12.75">
      <c r="A14" s="32"/>
      <c r="B14" s="138" t="s">
        <v>12</v>
      </c>
      <c r="C14" s="139"/>
      <c r="D14" s="140"/>
      <c r="E14" s="39"/>
      <c r="G14" s="35"/>
      <c r="I14" s="33"/>
      <c r="J14" s="58"/>
    </row>
    <row r="15" spans="1:10" ht="14.25">
      <c r="A15" s="32"/>
      <c r="B15" s="149" t="s">
        <v>47</v>
      </c>
      <c r="C15" s="149"/>
      <c r="D15" s="149"/>
      <c r="E15" s="31">
        <v>412386</v>
      </c>
      <c r="G15" s="35"/>
      <c r="I15" s="33"/>
      <c r="J15" s="58"/>
    </row>
    <row r="16" spans="1:10" ht="14.25">
      <c r="A16" s="32"/>
      <c r="B16" s="149" t="s">
        <v>48</v>
      </c>
      <c r="C16" s="149"/>
      <c r="D16" s="149"/>
      <c r="E16" s="31">
        <v>397833.48</v>
      </c>
      <c r="G16" s="35"/>
      <c r="I16" s="33"/>
      <c r="J16" s="58"/>
    </row>
    <row r="17" spans="1:10" ht="14.25">
      <c r="A17" s="32"/>
      <c r="B17" s="150" t="s">
        <v>15</v>
      </c>
      <c r="C17" s="151"/>
      <c r="D17" s="152"/>
      <c r="E17" s="31">
        <v>790871.3999999999</v>
      </c>
      <c r="G17" s="35"/>
      <c r="I17" s="33"/>
      <c r="J17" s="58"/>
    </row>
    <row r="18" spans="1:10" ht="15" customHeight="1">
      <c r="A18" s="32"/>
      <c r="B18" s="150" t="s">
        <v>49</v>
      </c>
      <c r="C18" s="151"/>
      <c r="D18" s="152"/>
      <c r="E18" s="31">
        <v>86073.72</v>
      </c>
      <c r="G18" s="35"/>
      <c r="I18" s="33"/>
      <c r="J18" s="58"/>
    </row>
    <row r="19" spans="1:6" ht="24" customHeight="1">
      <c r="A19" s="41"/>
      <c r="B19" s="153" t="s">
        <v>45</v>
      </c>
      <c r="C19" s="154"/>
      <c r="D19" s="155"/>
      <c r="E19" s="59" t="s">
        <v>50</v>
      </c>
      <c r="F19" s="60"/>
    </row>
    <row r="20" spans="1:11" ht="18" customHeight="1">
      <c r="A20" s="61" t="s">
        <v>51</v>
      </c>
      <c r="B20" s="180" t="s">
        <v>52</v>
      </c>
      <c r="C20" s="181"/>
      <c r="D20" s="182"/>
      <c r="E20" s="31">
        <f>E21+E22+E23+E25+E26+E27+E28+E29+E30+E24</f>
        <v>892744.536</v>
      </c>
      <c r="F20" s="60"/>
      <c r="G20" s="35"/>
      <c r="I20" s="33"/>
      <c r="J20" s="62"/>
      <c r="K20" s="63"/>
    </row>
    <row r="21" spans="1:11" ht="16.5" customHeight="1">
      <c r="A21" s="183" t="s">
        <v>53</v>
      </c>
      <c r="B21" s="185" t="s">
        <v>54</v>
      </c>
      <c r="C21" s="186"/>
      <c r="D21" s="187"/>
      <c r="E21" s="176">
        <v>85960.79999999999</v>
      </c>
      <c r="F21" s="178"/>
      <c r="G21" s="179"/>
      <c r="H21" s="174"/>
      <c r="I21" s="175"/>
      <c r="J21" s="62"/>
      <c r="K21" s="63"/>
    </row>
    <row r="22" spans="1:11" ht="11.25" customHeight="1">
      <c r="A22" s="184"/>
      <c r="B22" s="188"/>
      <c r="C22" s="189"/>
      <c r="D22" s="190"/>
      <c r="E22" s="177"/>
      <c r="F22" s="178"/>
      <c r="G22" s="179"/>
      <c r="H22" s="174"/>
      <c r="I22" s="175"/>
      <c r="J22" s="62"/>
      <c r="K22" s="63"/>
    </row>
    <row r="23" spans="1:10" ht="26.25" customHeight="1">
      <c r="A23" s="65" t="s">
        <v>55</v>
      </c>
      <c r="B23" s="141" t="s">
        <v>56</v>
      </c>
      <c r="C23" s="142"/>
      <c r="D23" s="143"/>
      <c r="E23" s="66">
        <v>0</v>
      </c>
      <c r="F23" s="60"/>
      <c r="G23" s="35"/>
      <c r="I23" s="33"/>
      <c r="J23" s="58"/>
    </row>
    <row r="24" spans="1:10" ht="26.25" customHeight="1">
      <c r="A24" s="65" t="s">
        <v>57</v>
      </c>
      <c r="B24" s="141" t="s">
        <v>58</v>
      </c>
      <c r="C24" s="142"/>
      <c r="D24" s="143"/>
      <c r="E24" s="67">
        <v>16836.36</v>
      </c>
      <c r="F24" s="60"/>
      <c r="G24" s="35"/>
      <c r="I24" s="33"/>
      <c r="J24" s="58"/>
    </row>
    <row r="25" spans="1:12" ht="104.25" customHeight="1">
      <c r="A25" s="64" t="s">
        <v>59</v>
      </c>
      <c r="B25" s="141" t="s">
        <v>60</v>
      </c>
      <c r="C25" s="144"/>
      <c r="D25" s="145"/>
      <c r="E25" s="67">
        <v>374832</v>
      </c>
      <c r="F25" s="60"/>
      <c r="G25" s="68"/>
      <c r="H25" s="49"/>
      <c r="I25" s="69"/>
      <c r="J25" s="70"/>
      <c r="K25" s="71"/>
      <c r="L25" s="72"/>
    </row>
    <row r="26" spans="1:12" ht="18.75" customHeight="1">
      <c r="A26" s="64" t="s">
        <v>61</v>
      </c>
      <c r="B26" s="165" t="s">
        <v>62</v>
      </c>
      <c r="C26" s="166"/>
      <c r="D26" s="167"/>
      <c r="E26" s="73">
        <v>57155.16</v>
      </c>
      <c r="G26" s="68"/>
      <c r="H26" s="49"/>
      <c r="I26" s="69"/>
      <c r="J26" s="70"/>
      <c r="K26" s="71"/>
      <c r="L26" s="72"/>
    </row>
    <row r="27" spans="1:12" ht="15.75" customHeight="1">
      <c r="A27" s="65" t="s">
        <v>63</v>
      </c>
      <c r="B27" s="165" t="s">
        <v>64</v>
      </c>
      <c r="C27" s="166"/>
      <c r="D27" s="167"/>
      <c r="E27" s="73">
        <v>44750.04</v>
      </c>
      <c r="G27" s="68"/>
      <c r="H27" s="49"/>
      <c r="I27" s="69"/>
      <c r="J27" s="70"/>
      <c r="K27" s="71"/>
      <c r="L27" s="72"/>
    </row>
    <row r="28" spans="1:12" ht="17.25" customHeight="1">
      <c r="A28" s="64" t="s">
        <v>65</v>
      </c>
      <c r="B28" s="165" t="s">
        <v>66</v>
      </c>
      <c r="C28" s="166"/>
      <c r="D28" s="167"/>
      <c r="E28" s="73">
        <v>52281.479999999996</v>
      </c>
      <c r="G28" s="68"/>
      <c r="H28" s="49"/>
      <c r="I28" s="69"/>
      <c r="J28" s="70"/>
      <c r="K28" s="71"/>
      <c r="L28" s="72"/>
    </row>
    <row r="29" spans="1:12" ht="16.5" customHeight="1">
      <c r="A29" s="65" t="s">
        <v>67</v>
      </c>
      <c r="B29" s="165" t="s">
        <v>27</v>
      </c>
      <c r="C29" s="166"/>
      <c r="D29" s="167"/>
      <c r="E29" s="73">
        <v>35888.76</v>
      </c>
      <c r="G29" s="68"/>
      <c r="H29" s="49"/>
      <c r="I29" s="69"/>
      <c r="J29" s="70"/>
      <c r="K29" s="71"/>
      <c r="L29" s="72"/>
    </row>
    <row r="30" spans="1:12" ht="19.5" customHeight="1">
      <c r="A30" s="74" t="s">
        <v>68</v>
      </c>
      <c r="B30" s="168" t="s">
        <v>69</v>
      </c>
      <c r="C30" s="169"/>
      <c r="D30" s="170"/>
      <c r="E30" s="73">
        <v>225039.93600000002</v>
      </c>
      <c r="G30" s="68"/>
      <c r="H30" s="49"/>
      <c r="I30" s="69"/>
      <c r="J30" s="70"/>
      <c r="K30" s="71"/>
      <c r="L30" s="72"/>
    </row>
    <row r="31" spans="1:7" ht="12.75">
      <c r="A31" s="39"/>
      <c r="B31" s="171"/>
      <c r="C31" s="172"/>
      <c r="D31" s="173"/>
      <c r="E31" s="75"/>
      <c r="G31" s="76"/>
    </row>
    <row r="32" spans="1:7" ht="19.5" customHeight="1">
      <c r="A32" s="61" t="s">
        <v>70</v>
      </c>
      <c r="B32" s="180" t="s">
        <v>71</v>
      </c>
      <c r="C32" s="181"/>
      <c r="D32" s="182"/>
      <c r="E32" s="45">
        <f>E33+E34+E35+E36</f>
        <v>1687164.5999999999</v>
      </c>
      <c r="G32" s="76"/>
    </row>
    <row r="33" spans="1:11" ht="14.25">
      <c r="A33" s="39" t="s">
        <v>72</v>
      </c>
      <c r="B33" s="149" t="s">
        <v>47</v>
      </c>
      <c r="C33" s="149"/>
      <c r="D33" s="149"/>
      <c r="E33" s="47">
        <f>E15</f>
        <v>412386</v>
      </c>
      <c r="F33" s="49"/>
      <c r="G33" s="77"/>
      <c r="H33" s="49"/>
      <c r="I33" s="49"/>
      <c r="J33" s="71"/>
      <c r="K33" s="71"/>
    </row>
    <row r="34" spans="1:11" ht="14.25">
      <c r="A34" s="39" t="s">
        <v>73</v>
      </c>
      <c r="B34" s="149" t="s">
        <v>48</v>
      </c>
      <c r="C34" s="149"/>
      <c r="D34" s="149"/>
      <c r="E34" s="47">
        <f>E16</f>
        <v>397833.48</v>
      </c>
      <c r="F34" s="49"/>
      <c r="G34" s="77"/>
      <c r="H34" s="49"/>
      <c r="I34" s="49"/>
      <c r="J34" s="71"/>
      <c r="K34" s="71"/>
    </row>
    <row r="35" spans="1:11" ht="14.25">
      <c r="A35" s="39" t="s">
        <v>74</v>
      </c>
      <c r="B35" s="150" t="s">
        <v>15</v>
      </c>
      <c r="C35" s="151"/>
      <c r="D35" s="152"/>
      <c r="E35" s="47">
        <f>E17</f>
        <v>790871.3999999999</v>
      </c>
      <c r="F35" s="49"/>
      <c r="G35" s="77"/>
      <c r="H35" s="49"/>
      <c r="I35" s="49"/>
      <c r="J35" s="71"/>
      <c r="K35" s="71"/>
    </row>
    <row r="36" spans="1:11" ht="14.25" customHeight="1">
      <c r="A36" s="39" t="s">
        <v>75</v>
      </c>
      <c r="B36" s="150" t="s">
        <v>49</v>
      </c>
      <c r="C36" s="151"/>
      <c r="D36" s="152"/>
      <c r="E36" s="47">
        <f>E18</f>
        <v>86073.72</v>
      </c>
      <c r="F36" s="49"/>
      <c r="G36" s="77"/>
      <c r="H36" s="49"/>
      <c r="I36" s="49"/>
      <c r="J36" s="71"/>
      <c r="K36" s="71"/>
    </row>
    <row r="37" spans="1:11" ht="25.5" customHeight="1">
      <c r="A37" s="41"/>
      <c r="B37" s="162" t="s">
        <v>29</v>
      </c>
      <c r="C37" s="163"/>
      <c r="D37" s="164"/>
      <c r="E37" s="78">
        <f>E20+E32</f>
        <v>2579909.136</v>
      </c>
      <c r="F37" s="49"/>
      <c r="G37" s="49"/>
      <c r="H37" s="49"/>
      <c r="I37" s="49"/>
      <c r="J37" s="71"/>
      <c r="K37" s="71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1" ht="15.75">
      <c r="B7" s="161" t="s">
        <v>42</v>
      </c>
      <c r="C7" s="161"/>
      <c r="D7" s="161"/>
      <c r="E7" s="161"/>
      <c r="J7" s="193"/>
      <c r="K7" s="193"/>
    </row>
    <row r="8" spans="2:10" ht="15.75">
      <c r="B8" s="25"/>
      <c r="C8" s="25"/>
      <c r="D8" s="54" t="s">
        <v>77</v>
      </c>
      <c r="E8" s="54"/>
      <c r="G8" s="159"/>
      <c r="H8" s="159"/>
      <c r="I8" s="159"/>
      <c r="J8" s="80"/>
    </row>
    <row r="9" spans="2:6" ht="14.25" customHeight="1">
      <c r="B9" s="26"/>
      <c r="C9" s="28"/>
      <c r="D9" s="27"/>
      <c r="E9" s="28"/>
      <c r="F9" s="29"/>
    </row>
    <row r="10" spans="1:7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51"/>
    </row>
    <row r="11" spans="1:11" ht="20.25" customHeight="1">
      <c r="A11" s="32"/>
      <c r="B11" s="156" t="s">
        <v>9</v>
      </c>
      <c r="C11" s="157"/>
      <c r="D11" s="158"/>
      <c r="E11" s="31">
        <v>3005966.5760400007</v>
      </c>
      <c r="G11" s="81"/>
      <c r="I11" s="56"/>
      <c r="J11" s="81"/>
      <c r="K11" s="81"/>
    </row>
    <row r="12" spans="1:11" ht="15.75">
      <c r="A12" s="32"/>
      <c r="B12" s="156" t="s">
        <v>10</v>
      </c>
      <c r="C12" s="157"/>
      <c r="D12" s="158"/>
      <c r="E12" s="31">
        <v>958350.6000000001</v>
      </c>
      <c r="G12" s="57"/>
      <c r="I12" s="56"/>
      <c r="J12" s="57"/>
      <c r="K12" s="57"/>
    </row>
    <row r="13" spans="1:11" ht="15.75">
      <c r="A13" s="32"/>
      <c r="B13" s="156" t="s">
        <v>11</v>
      </c>
      <c r="C13" s="157"/>
      <c r="D13" s="158"/>
      <c r="E13" s="31">
        <v>2047615.9760400003</v>
      </c>
      <c r="G13" s="57"/>
      <c r="I13" s="56"/>
      <c r="J13" s="57"/>
      <c r="K13" s="57"/>
    </row>
    <row r="14" spans="1:10" ht="12.75">
      <c r="A14" s="32"/>
      <c r="B14" s="138" t="s">
        <v>12</v>
      </c>
      <c r="C14" s="139"/>
      <c r="D14" s="140"/>
      <c r="E14" s="39"/>
      <c r="G14" s="35"/>
      <c r="I14" s="33"/>
      <c r="J14" s="82"/>
    </row>
    <row r="15" spans="1:10" ht="14.25">
      <c r="A15" s="32"/>
      <c r="B15" s="149" t="s">
        <v>47</v>
      </c>
      <c r="C15" s="149"/>
      <c r="D15" s="149"/>
      <c r="E15" s="31">
        <v>548474.75496</v>
      </c>
      <c r="G15" s="35"/>
      <c r="I15" s="33"/>
      <c r="J15" s="82"/>
    </row>
    <row r="16" spans="1:10" ht="14.25">
      <c r="A16" s="32"/>
      <c r="B16" s="149" t="s">
        <v>48</v>
      </c>
      <c r="C16" s="149"/>
      <c r="D16" s="149"/>
      <c r="E16" s="31">
        <v>462268.76508</v>
      </c>
      <c r="G16" s="35"/>
      <c r="I16" s="33"/>
      <c r="J16" s="82"/>
    </row>
    <row r="17" spans="1:10" ht="14.25">
      <c r="A17" s="32"/>
      <c r="B17" s="150" t="s">
        <v>15</v>
      </c>
      <c r="C17" s="151"/>
      <c r="D17" s="152"/>
      <c r="E17" s="31">
        <v>938919.7440000002</v>
      </c>
      <c r="G17" s="35"/>
      <c r="I17" s="33"/>
      <c r="J17" s="82"/>
    </row>
    <row r="18" spans="1:10" ht="15" customHeight="1">
      <c r="A18" s="32"/>
      <c r="B18" s="150" t="s">
        <v>49</v>
      </c>
      <c r="C18" s="151"/>
      <c r="D18" s="152"/>
      <c r="E18" s="31">
        <v>97952.712</v>
      </c>
      <c r="G18" s="35"/>
      <c r="I18" s="33"/>
      <c r="J18" s="82"/>
    </row>
    <row r="19" spans="1:6" ht="24" customHeight="1">
      <c r="A19" s="41"/>
      <c r="B19" s="153" t="s">
        <v>45</v>
      </c>
      <c r="C19" s="154"/>
      <c r="D19" s="155"/>
      <c r="E19" s="59" t="s">
        <v>50</v>
      </c>
      <c r="F19" s="60"/>
    </row>
    <row r="20" spans="1:11" ht="18" customHeight="1">
      <c r="A20" s="61" t="s">
        <v>51</v>
      </c>
      <c r="B20" s="180" t="s">
        <v>52</v>
      </c>
      <c r="C20" s="181"/>
      <c r="D20" s="182"/>
      <c r="E20" s="31">
        <v>958350.6000000001</v>
      </c>
      <c r="F20" s="60"/>
      <c r="G20" s="35"/>
      <c r="I20" s="33"/>
      <c r="J20" s="83"/>
      <c r="K20" s="84"/>
    </row>
    <row r="21" spans="1:11" ht="16.5" customHeight="1">
      <c r="A21" s="183" t="s">
        <v>53</v>
      </c>
      <c r="B21" s="185" t="s">
        <v>54</v>
      </c>
      <c r="C21" s="186"/>
      <c r="D21" s="187"/>
      <c r="E21" s="176">
        <v>101943.36000000002</v>
      </c>
      <c r="F21" s="178"/>
      <c r="G21" s="179"/>
      <c r="H21" s="174"/>
      <c r="I21" s="175"/>
      <c r="J21" s="83"/>
      <c r="K21" s="84"/>
    </row>
    <row r="22" spans="1:11" ht="11.25" customHeight="1">
      <c r="A22" s="184"/>
      <c r="B22" s="188"/>
      <c r="C22" s="189"/>
      <c r="D22" s="190"/>
      <c r="E22" s="177"/>
      <c r="F22" s="178"/>
      <c r="G22" s="179"/>
      <c r="H22" s="174"/>
      <c r="I22" s="175"/>
      <c r="J22" s="83"/>
      <c r="K22" s="84"/>
    </row>
    <row r="23" spans="1:10" ht="26.25" customHeight="1">
      <c r="A23" s="65" t="s">
        <v>55</v>
      </c>
      <c r="B23" s="141" t="s">
        <v>56</v>
      </c>
      <c r="C23" s="142"/>
      <c r="D23" s="143"/>
      <c r="E23" s="66">
        <v>0</v>
      </c>
      <c r="F23" s="60"/>
      <c r="G23" s="35"/>
      <c r="I23" s="33"/>
      <c r="J23" s="82"/>
    </row>
    <row r="24" spans="1:15" ht="26.25" customHeight="1">
      <c r="A24" s="65" t="s">
        <v>57</v>
      </c>
      <c r="B24" s="141" t="s">
        <v>58</v>
      </c>
      <c r="C24" s="142"/>
      <c r="D24" s="143"/>
      <c r="E24" s="67">
        <v>18166.199999999997</v>
      </c>
      <c r="F24" s="60"/>
      <c r="G24" s="35"/>
      <c r="I24" s="33"/>
      <c r="J24" s="82"/>
      <c r="K24" s="85"/>
      <c r="L24" s="49"/>
      <c r="M24" s="49"/>
      <c r="N24" s="49"/>
      <c r="O24" s="49"/>
    </row>
    <row r="25" spans="1:15" ht="104.25" customHeight="1">
      <c r="A25" s="64" t="s">
        <v>59</v>
      </c>
      <c r="B25" s="141" t="s">
        <v>60</v>
      </c>
      <c r="C25" s="144"/>
      <c r="D25" s="145"/>
      <c r="E25" s="67">
        <v>419581.80000000005</v>
      </c>
      <c r="F25" s="60"/>
      <c r="G25" s="35"/>
      <c r="I25" s="33"/>
      <c r="J25" s="82"/>
      <c r="K25" s="85"/>
      <c r="L25" s="72"/>
      <c r="M25" s="49"/>
      <c r="N25" s="49"/>
      <c r="O25" s="49"/>
    </row>
    <row r="26" spans="1:15" ht="18.75" customHeight="1">
      <c r="A26" s="64" t="s">
        <v>61</v>
      </c>
      <c r="B26" s="165" t="s">
        <v>62</v>
      </c>
      <c r="C26" s="166"/>
      <c r="D26" s="167"/>
      <c r="E26" s="73">
        <v>57155.16</v>
      </c>
      <c r="G26" s="35"/>
      <c r="I26" s="33"/>
      <c r="J26" s="82"/>
      <c r="K26" s="85"/>
      <c r="L26" s="72"/>
      <c r="M26" s="49"/>
      <c r="N26" s="49"/>
      <c r="O26" s="49"/>
    </row>
    <row r="27" spans="1:15" ht="15.75" customHeight="1">
      <c r="A27" s="65" t="s">
        <v>63</v>
      </c>
      <c r="B27" s="165" t="s">
        <v>64</v>
      </c>
      <c r="C27" s="166"/>
      <c r="D27" s="167"/>
      <c r="E27" s="73">
        <v>48293.88</v>
      </c>
      <c r="G27" s="35"/>
      <c r="I27" s="33"/>
      <c r="J27" s="82"/>
      <c r="K27" s="85"/>
      <c r="L27" s="72"/>
      <c r="M27" s="49"/>
      <c r="N27" s="49"/>
      <c r="O27" s="49"/>
    </row>
    <row r="28" spans="1:15" ht="17.25" customHeight="1">
      <c r="A28" s="64" t="s">
        <v>65</v>
      </c>
      <c r="B28" s="165" t="s">
        <v>66</v>
      </c>
      <c r="C28" s="166"/>
      <c r="D28" s="167"/>
      <c r="E28" s="73">
        <v>52281.479999999996</v>
      </c>
      <c r="G28" s="35"/>
      <c r="I28" s="33"/>
      <c r="J28" s="82"/>
      <c r="K28" s="85"/>
      <c r="L28" s="72"/>
      <c r="M28" s="49"/>
      <c r="N28" s="49"/>
      <c r="O28" s="49"/>
    </row>
    <row r="29" spans="1:15" ht="16.5" customHeight="1">
      <c r="A29" s="65" t="s">
        <v>67</v>
      </c>
      <c r="B29" s="165" t="s">
        <v>27</v>
      </c>
      <c r="C29" s="166"/>
      <c r="D29" s="167"/>
      <c r="E29" s="73">
        <v>35888.76</v>
      </c>
      <c r="G29" s="35"/>
      <c r="I29" s="33"/>
      <c r="J29" s="82"/>
      <c r="K29" s="85"/>
      <c r="L29" s="72"/>
      <c r="M29" s="49"/>
      <c r="N29" s="49"/>
      <c r="O29" s="49"/>
    </row>
    <row r="30" spans="1:15" ht="19.5" customHeight="1">
      <c r="A30" s="74" t="s">
        <v>68</v>
      </c>
      <c r="B30" s="168" t="s">
        <v>69</v>
      </c>
      <c r="C30" s="169"/>
      <c r="D30" s="170"/>
      <c r="E30" s="73">
        <v>225039.96000000002</v>
      </c>
      <c r="G30" s="35"/>
      <c r="I30" s="33"/>
      <c r="J30" s="82"/>
      <c r="K30" s="85"/>
      <c r="L30" s="72"/>
      <c r="M30" s="49"/>
      <c r="N30" s="49"/>
      <c r="O30" s="49"/>
    </row>
    <row r="31" spans="1:15" ht="12.75">
      <c r="A31" s="39"/>
      <c r="B31" s="171"/>
      <c r="C31" s="172"/>
      <c r="D31" s="173"/>
      <c r="E31" s="75"/>
      <c r="G31" s="86"/>
      <c r="K31" s="85"/>
      <c r="L31" s="49"/>
      <c r="M31" s="49"/>
      <c r="N31" s="49"/>
      <c r="O31" s="49"/>
    </row>
    <row r="32" spans="1:15" ht="19.5" customHeight="1">
      <c r="A32" s="61" t="s">
        <v>70</v>
      </c>
      <c r="B32" s="180" t="s">
        <v>71</v>
      </c>
      <c r="C32" s="181"/>
      <c r="D32" s="182"/>
      <c r="E32" s="45">
        <v>2047615.9760400003</v>
      </c>
      <c r="G32" s="86"/>
      <c r="K32" s="85"/>
      <c r="L32" s="49"/>
      <c r="M32" s="49"/>
      <c r="N32" s="49"/>
      <c r="O32" s="49"/>
    </row>
    <row r="33" spans="1:11" ht="14.25">
      <c r="A33" s="39" t="s">
        <v>72</v>
      </c>
      <c r="B33" s="149" t="s">
        <v>47</v>
      </c>
      <c r="C33" s="149"/>
      <c r="D33" s="149"/>
      <c r="E33" s="47">
        <v>548474.75496</v>
      </c>
      <c r="F33" s="49"/>
      <c r="G33" s="87"/>
      <c r="H33" s="49"/>
      <c r="I33" s="49"/>
      <c r="J33" s="85"/>
      <c r="K33" s="85"/>
    </row>
    <row r="34" spans="1:11" ht="14.25">
      <c r="A34" s="39" t="s">
        <v>73</v>
      </c>
      <c r="B34" s="149" t="s">
        <v>48</v>
      </c>
      <c r="C34" s="149"/>
      <c r="D34" s="149"/>
      <c r="E34" s="47">
        <v>462268.76508</v>
      </c>
      <c r="F34" s="49"/>
      <c r="G34" s="87"/>
      <c r="H34" s="49"/>
      <c r="I34" s="49"/>
      <c r="J34" s="85"/>
      <c r="K34" s="85"/>
    </row>
    <row r="35" spans="1:11" ht="14.25">
      <c r="A35" s="39" t="s">
        <v>74</v>
      </c>
      <c r="B35" s="150" t="s">
        <v>15</v>
      </c>
      <c r="C35" s="151"/>
      <c r="D35" s="152"/>
      <c r="E35" s="47">
        <v>938919.7440000002</v>
      </c>
      <c r="F35" s="49"/>
      <c r="G35" s="87"/>
      <c r="H35" s="49"/>
      <c r="I35" s="49"/>
      <c r="J35" s="85"/>
      <c r="K35" s="85"/>
    </row>
    <row r="36" spans="1:11" ht="14.25" customHeight="1">
      <c r="A36" s="39" t="s">
        <v>75</v>
      </c>
      <c r="B36" s="150" t="s">
        <v>49</v>
      </c>
      <c r="C36" s="151"/>
      <c r="D36" s="152"/>
      <c r="E36" s="47">
        <v>97952.712</v>
      </c>
      <c r="F36" s="49"/>
      <c r="G36" s="87"/>
      <c r="H36" s="49"/>
      <c r="I36" s="49"/>
      <c r="J36" s="85"/>
      <c r="K36" s="85"/>
    </row>
    <row r="37" spans="1:11" ht="25.5" customHeight="1">
      <c r="A37" s="41"/>
      <c r="B37" s="162" t="s">
        <v>29</v>
      </c>
      <c r="C37" s="163"/>
      <c r="D37" s="164"/>
      <c r="E37" s="78">
        <v>3005966.5760400007</v>
      </c>
      <c r="F37" s="49"/>
      <c r="G37" s="49"/>
      <c r="H37" s="49"/>
      <c r="I37" s="49"/>
      <c r="J37" s="85"/>
      <c r="K37" s="85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1" ht="15.75">
      <c r="B7" s="161" t="s">
        <v>42</v>
      </c>
      <c r="C7" s="161"/>
      <c r="D7" s="161"/>
      <c r="E7" s="161"/>
      <c r="J7" s="193"/>
      <c r="K7" s="193"/>
    </row>
    <row r="8" spans="2:10" ht="15.75">
      <c r="B8" s="25"/>
      <c r="C8" s="25"/>
      <c r="D8" s="54" t="s">
        <v>78</v>
      </c>
      <c r="E8" s="54"/>
      <c r="G8" s="159"/>
      <c r="H8" s="159"/>
      <c r="I8" s="159"/>
      <c r="J8" s="80"/>
    </row>
    <row r="9" spans="2:6" ht="14.25" customHeight="1">
      <c r="B9" s="26"/>
      <c r="C9" s="28"/>
      <c r="D9" s="27"/>
      <c r="E9" s="28"/>
      <c r="F9" s="29"/>
    </row>
    <row r="10" spans="1:7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51"/>
    </row>
    <row r="11" spans="1:11" ht="20.25" customHeight="1">
      <c r="A11" s="32"/>
      <c r="B11" s="156" t="s">
        <v>9</v>
      </c>
      <c r="C11" s="157"/>
      <c r="D11" s="158"/>
      <c r="E11" s="31">
        <v>3099369.90204</v>
      </c>
      <c r="G11" s="81"/>
      <c r="I11" s="56"/>
      <c r="J11" s="81"/>
      <c r="K11" s="81"/>
    </row>
    <row r="12" spans="1:11" ht="15.75">
      <c r="A12" s="32"/>
      <c r="B12" s="156" t="s">
        <v>10</v>
      </c>
      <c r="C12" s="157"/>
      <c r="D12" s="158"/>
      <c r="E12" s="31">
        <v>958387.08</v>
      </c>
      <c r="G12" s="57"/>
      <c r="I12" s="56"/>
      <c r="J12" s="57"/>
      <c r="K12" s="57"/>
    </row>
    <row r="13" spans="1:11" ht="15.75">
      <c r="A13" s="32"/>
      <c r="B13" s="156" t="s">
        <v>11</v>
      </c>
      <c r="C13" s="157"/>
      <c r="D13" s="158"/>
      <c r="E13" s="31">
        <v>2140982.82204</v>
      </c>
      <c r="G13" s="57"/>
      <c r="I13" s="56"/>
      <c r="J13" s="57"/>
      <c r="K13" s="57"/>
    </row>
    <row r="14" spans="1:10" ht="12.75">
      <c r="A14" s="32"/>
      <c r="B14" s="138" t="s">
        <v>12</v>
      </c>
      <c r="C14" s="139"/>
      <c r="D14" s="140"/>
      <c r="E14" s="39"/>
      <c r="G14" s="35"/>
      <c r="I14" s="33"/>
      <c r="J14" s="82"/>
    </row>
    <row r="15" spans="1:10" ht="14.25">
      <c r="A15" s="32"/>
      <c r="B15" s="149" t="s">
        <v>47</v>
      </c>
      <c r="C15" s="149"/>
      <c r="D15" s="149"/>
      <c r="E15" s="31">
        <v>485012.72952000005</v>
      </c>
      <c r="G15" s="35"/>
      <c r="I15" s="33"/>
      <c r="J15" s="82"/>
    </row>
    <row r="16" spans="1:10" ht="14.25">
      <c r="A16" s="32"/>
      <c r="B16" s="149" t="s">
        <v>48</v>
      </c>
      <c r="C16" s="149"/>
      <c r="D16" s="149"/>
      <c r="E16" s="31">
        <v>477376.21572</v>
      </c>
      <c r="G16" s="35"/>
      <c r="I16" s="33"/>
      <c r="J16" s="82"/>
    </row>
    <row r="17" spans="1:10" ht="14.25">
      <c r="A17" s="32"/>
      <c r="B17" s="150" t="s">
        <v>15</v>
      </c>
      <c r="C17" s="151"/>
      <c r="D17" s="152"/>
      <c r="E17" s="31">
        <v>1090161.0048</v>
      </c>
      <c r="G17" s="35"/>
      <c r="I17" s="33"/>
      <c r="J17" s="82"/>
    </row>
    <row r="18" spans="1:10" ht="15" customHeight="1">
      <c r="A18" s="32"/>
      <c r="B18" s="150" t="s">
        <v>49</v>
      </c>
      <c r="C18" s="151"/>
      <c r="D18" s="152"/>
      <c r="E18" s="31">
        <v>88432.872</v>
      </c>
      <c r="G18" s="35"/>
      <c r="I18" s="33"/>
      <c r="J18" s="82"/>
    </row>
    <row r="19" spans="1:6" ht="24" customHeight="1">
      <c r="A19" s="41"/>
      <c r="B19" s="153" t="s">
        <v>45</v>
      </c>
      <c r="C19" s="154"/>
      <c r="D19" s="155"/>
      <c r="E19" s="59" t="s">
        <v>50</v>
      </c>
      <c r="F19" s="60"/>
    </row>
    <row r="20" spans="1:11" ht="18" customHeight="1">
      <c r="A20" s="61" t="s">
        <v>51</v>
      </c>
      <c r="B20" s="180" t="s">
        <v>52</v>
      </c>
      <c r="C20" s="181"/>
      <c r="D20" s="182"/>
      <c r="E20" s="31">
        <v>958387.0800000001</v>
      </c>
      <c r="F20" s="60"/>
      <c r="G20" s="35"/>
      <c r="I20" s="33"/>
      <c r="J20" s="83"/>
      <c r="K20" s="84"/>
    </row>
    <row r="21" spans="1:11" ht="16.5" customHeight="1">
      <c r="A21" s="183" t="s">
        <v>53</v>
      </c>
      <c r="B21" s="185" t="s">
        <v>54</v>
      </c>
      <c r="C21" s="186"/>
      <c r="D21" s="187"/>
      <c r="E21" s="176">
        <v>101943.36000000002</v>
      </c>
      <c r="F21" s="178"/>
      <c r="G21" s="179"/>
      <c r="H21" s="174"/>
      <c r="I21" s="175"/>
      <c r="J21" s="83"/>
      <c r="K21" s="84"/>
    </row>
    <row r="22" spans="1:11" ht="11.25" customHeight="1">
      <c r="A22" s="184"/>
      <c r="B22" s="188"/>
      <c r="C22" s="189"/>
      <c r="D22" s="190"/>
      <c r="E22" s="177"/>
      <c r="F22" s="178"/>
      <c r="G22" s="179"/>
      <c r="H22" s="174"/>
      <c r="I22" s="175"/>
      <c r="J22" s="83"/>
      <c r="K22" s="84"/>
    </row>
    <row r="23" spans="1:10" ht="26.25" customHeight="1">
      <c r="A23" s="65" t="s">
        <v>55</v>
      </c>
      <c r="B23" s="141" t="s">
        <v>56</v>
      </c>
      <c r="C23" s="142"/>
      <c r="D23" s="143"/>
      <c r="E23" s="66">
        <v>0</v>
      </c>
      <c r="F23" s="60"/>
      <c r="G23" s="35"/>
      <c r="I23" s="33"/>
      <c r="J23" s="82"/>
    </row>
    <row r="24" spans="1:14" ht="26.25" customHeight="1">
      <c r="A24" s="65" t="s">
        <v>57</v>
      </c>
      <c r="B24" s="141" t="s">
        <v>58</v>
      </c>
      <c r="C24" s="142"/>
      <c r="D24" s="143"/>
      <c r="E24" s="67">
        <v>18166.199999999997</v>
      </c>
      <c r="F24" s="60"/>
      <c r="G24" s="35"/>
      <c r="I24" s="33"/>
      <c r="J24" s="82"/>
      <c r="K24" s="85"/>
      <c r="L24" s="49"/>
      <c r="M24" s="49"/>
      <c r="N24" s="49"/>
    </row>
    <row r="25" spans="1:14" ht="104.25" customHeight="1">
      <c r="A25" s="64" t="s">
        <v>59</v>
      </c>
      <c r="B25" s="141" t="s">
        <v>60</v>
      </c>
      <c r="C25" s="144"/>
      <c r="D25" s="145"/>
      <c r="E25" s="67">
        <v>419581.80000000005</v>
      </c>
      <c r="F25" s="60"/>
      <c r="G25" s="35"/>
      <c r="I25" s="33"/>
      <c r="J25" s="82"/>
      <c r="K25" s="85"/>
      <c r="L25" s="72"/>
      <c r="M25" s="49"/>
      <c r="N25" s="49"/>
    </row>
    <row r="26" spans="1:14" ht="18.75" customHeight="1">
      <c r="A26" s="64" t="s">
        <v>61</v>
      </c>
      <c r="B26" s="165" t="s">
        <v>62</v>
      </c>
      <c r="C26" s="166"/>
      <c r="D26" s="167"/>
      <c r="E26" s="73">
        <v>57155.16</v>
      </c>
      <c r="G26" s="35"/>
      <c r="I26" s="33"/>
      <c r="J26" s="82"/>
      <c r="K26" s="85"/>
      <c r="L26" s="72"/>
      <c r="M26" s="49"/>
      <c r="N26" s="49"/>
    </row>
    <row r="27" spans="1:14" ht="15.75" customHeight="1">
      <c r="A27" s="65" t="s">
        <v>63</v>
      </c>
      <c r="B27" s="165" t="s">
        <v>64</v>
      </c>
      <c r="C27" s="166"/>
      <c r="D27" s="167"/>
      <c r="E27" s="73">
        <v>48293.88</v>
      </c>
      <c r="G27" s="35"/>
      <c r="I27" s="33"/>
      <c r="J27" s="82"/>
      <c r="K27" s="85"/>
      <c r="L27" s="72"/>
      <c r="M27" s="49"/>
      <c r="N27" s="49"/>
    </row>
    <row r="28" spans="1:14" ht="17.25" customHeight="1">
      <c r="A28" s="64" t="s">
        <v>65</v>
      </c>
      <c r="B28" s="165" t="s">
        <v>66</v>
      </c>
      <c r="C28" s="166"/>
      <c r="D28" s="167"/>
      <c r="E28" s="73">
        <v>52281.479999999996</v>
      </c>
      <c r="G28" s="35"/>
      <c r="I28" s="33"/>
      <c r="J28" s="82"/>
      <c r="K28" s="85"/>
      <c r="L28" s="72"/>
      <c r="M28" s="49"/>
      <c r="N28" s="49"/>
    </row>
    <row r="29" spans="1:14" ht="16.5" customHeight="1">
      <c r="A29" s="65" t="s">
        <v>67</v>
      </c>
      <c r="B29" s="165" t="s">
        <v>27</v>
      </c>
      <c r="C29" s="166"/>
      <c r="D29" s="167"/>
      <c r="E29" s="73">
        <v>35888.76</v>
      </c>
      <c r="G29" s="35"/>
      <c r="I29" s="33"/>
      <c r="J29" s="82"/>
      <c r="K29" s="85"/>
      <c r="L29" s="72"/>
      <c r="M29" s="49"/>
      <c r="N29" s="49"/>
    </row>
    <row r="30" spans="1:14" ht="19.5" customHeight="1">
      <c r="A30" s="74" t="s">
        <v>68</v>
      </c>
      <c r="B30" s="168" t="s">
        <v>69</v>
      </c>
      <c r="C30" s="169"/>
      <c r="D30" s="170"/>
      <c r="E30" s="73">
        <v>225076.44</v>
      </c>
      <c r="G30" s="35"/>
      <c r="I30" s="33"/>
      <c r="J30" s="82"/>
      <c r="K30" s="85"/>
      <c r="L30" s="72"/>
      <c r="M30" s="49"/>
      <c r="N30" s="49"/>
    </row>
    <row r="31" spans="1:14" ht="12.75">
      <c r="A31" s="39"/>
      <c r="B31" s="171"/>
      <c r="C31" s="172"/>
      <c r="D31" s="173"/>
      <c r="E31" s="75"/>
      <c r="G31" s="86"/>
      <c r="K31" s="85"/>
      <c r="L31" s="49"/>
      <c r="M31" s="49"/>
      <c r="N31" s="49"/>
    </row>
    <row r="32" spans="1:14" ht="19.5" customHeight="1">
      <c r="A32" s="61" t="s">
        <v>70</v>
      </c>
      <c r="B32" s="180" t="s">
        <v>71</v>
      </c>
      <c r="C32" s="181"/>
      <c r="D32" s="182"/>
      <c r="E32" s="45">
        <v>2140982.82204</v>
      </c>
      <c r="G32" s="86"/>
      <c r="K32" s="85"/>
      <c r="L32" s="49"/>
      <c r="M32" s="49"/>
      <c r="N32" s="49"/>
    </row>
    <row r="33" spans="1:11" ht="14.25">
      <c r="A33" s="39" t="s">
        <v>72</v>
      </c>
      <c r="B33" s="149" t="s">
        <v>47</v>
      </c>
      <c r="C33" s="149"/>
      <c r="D33" s="149"/>
      <c r="E33" s="47">
        <v>485012.72952000005</v>
      </c>
      <c r="F33" s="49"/>
      <c r="G33" s="87"/>
      <c r="H33" s="49"/>
      <c r="I33" s="49"/>
      <c r="J33" s="85"/>
      <c r="K33" s="85"/>
    </row>
    <row r="34" spans="1:11" ht="14.25">
      <c r="A34" s="39" t="s">
        <v>73</v>
      </c>
      <c r="B34" s="149" t="s">
        <v>48</v>
      </c>
      <c r="C34" s="149"/>
      <c r="D34" s="149"/>
      <c r="E34" s="47">
        <v>477376.21572</v>
      </c>
      <c r="F34" s="49"/>
      <c r="G34" s="87"/>
      <c r="H34" s="49"/>
      <c r="I34" s="49"/>
      <c r="J34" s="85"/>
      <c r="K34" s="85"/>
    </row>
    <row r="35" spans="1:11" ht="14.25">
      <c r="A35" s="39" t="s">
        <v>74</v>
      </c>
      <c r="B35" s="150" t="s">
        <v>15</v>
      </c>
      <c r="C35" s="151"/>
      <c r="D35" s="152"/>
      <c r="E35" s="47">
        <v>1090161.0048</v>
      </c>
      <c r="F35" s="49"/>
      <c r="G35" s="87"/>
      <c r="H35" s="49"/>
      <c r="I35" s="49"/>
      <c r="J35" s="85"/>
      <c r="K35" s="85"/>
    </row>
    <row r="36" spans="1:11" ht="14.25" customHeight="1">
      <c r="A36" s="39" t="s">
        <v>75</v>
      </c>
      <c r="B36" s="150" t="s">
        <v>49</v>
      </c>
      <c r="C36" s="151"/>
      <c r="D36" s="152"/>
      <c r="E36" s="47">
        <v>88432.872</v>
      </c>
      <c r="F36" s="49"/>
      <c r="G36" s="87"/>
      <c r="H36" s="49"/>
      <c r="I36" s="49"/>
      <c r="J36" s="85"/>
      <c r="K36" s="85"/>
    </row>
    <row r="37" spans="1:11" ht="25.5" customHeight="1">
      <c r="A37" s="41"/>
      <c r="B37" s="162" t="s">
        <v>29</v>
      </c>
      <c r="C37" s="163"/>
      <c r="D37" s="164"/>
      <c r="E37" s="78">
        <f>E20+E32</f>
        <v>3099369.90204</v>
      </c>
      <c r="F37" s="49"/>
      <c r="G37" s="49"/>
      <c r="H37" s="49"/>
      <c r="I37" s="49"/>
      <c r="J37" s="85"/>
      <c r="K37" s="85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3" ht="15.75">
      <c r="B7" s="161" t="s">
        <v>42</v>
      </c>
      <c r="C7" s="161"/>
      <c r="D7" s="161"/>
      <c r="E7" s="161"/>
      <c r="G7" s="89"/>
      <c r="H7" s="89"/>
      <c r="I7" s="89"/>
      <c r="J7" s="194"/>
      <c r="K7" s="194"/>
      <c r="L7" s="89"/>
      <c r="M7" s="89"/>
    </row>
    <row r="8" spans="2:13" ht="15.75">
      <c r="B8" s="25"/>
      <c r="C8" s="25"/>
      <c r="D8" s="54" t="s">
        <v>79</v>
      </c>
      <c r="E8" s="54"/>
      <c r="G8" s="195"/>
      <c r="H8" s="195"/>
      <c r="I8" s="195"/>
      <c r="J8" s="90"/>
      <c r="K8" s="92"/>
      <c r="L8" s="89"/>
      <c r="M8" s="89"/>
    </row>
    <row r="9" spans="2:13" ht="14.25" customHeight="1">
      <c r="B9" s="26"/>
      <c r="C9" s="28"/>
      <c r="D9" s="27"/>
      <c r="E9" s="28"/>
      <c r="F9" s="29"/>
      <c r="G9" s="89"/>
      <c r="H9" s="89"/>
      <c r="I9" s="89"/>
      <c r="J9" s="92"/>
      <c r="K9" s="92"/>
      <c r="L9" s="89"/>
      <c r="M9" s="89"/>
    </row>
    <row r="10" spans="1:13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91"/>
      <c r="H10" s="89"/>
      <c r="I10" s="89"/>
      <c r="J10" s="92"/>
      <c r="K10" s="92"/>
      <c r="L10" s="89"/>
      <c r="M10" s="89"/>
    </row>
    <row r="11" spans="1:13" ht="20.25" customHeight="1">
      <c r="A11" s="32"/>
      <c r="B11" s="156" t="s">
        <v>9</v>
      </c>
      <c r="C11" s="157"/>
      <c r="D11" s="158"/>
      <c r="E11" s="31">
        <f>E12+E13</f>
        <v>2914840.51295</v>
      </c>
      <c r="G11" s="93"/>
      <c r="H11" s="89"/>
      <c r="I11" s="94"/>
      <c r="J11" s="93"/>
      <c r="K11" s="93"/>
      <c r="L11" s="89"/>
      <c r="M11" s="89"/>
    </row>
    <row r="12" spans="1:13" ht="15.75">
      <c r="A12" s="32"/>
      <c r="B12" s="156" t="s">
        <v>10</v>
      </c>
      <c r="C12" s="157"/>
      <c r="D12" s="158"/>
      <c r="E12" s="31">
        <v>958387.08</v>
      </c>
      <c r="G12" s="95"/>
      <c r="H12" s="89"/>
      <c r="I12" s="94"/>
      <c r="J12" s="95"/>
      <c r="K12" s="95"/>
      <c r="L12" s="89"/>
      <c r="M12" s="89"/>
    </row>
    <row r="13" spans="1:13" ht="15.75">
      <c r="A13" s="32"/>
      <c r="B13" s="156" t="s">
        <v>11</v>
      </c>
      <c r="C13" s="157"/>
      <c r="D13" s="158"/>
      <c r="E13" s="31">
        <f>E15+E16+E17+E18</f>
        <v>1956453.4329499998</v>
      </c>
      <c r="G13" s="95"/>
      <c r="H13" s="89"/>
      <c r="I13" s="94"/>
      <c r="J13" s="95"/>
      <c r="K13" s="95"/>
      <c r="L13" s="89"/>
      <c r="M13" s="89"/>
    </row>
    <row r="14" spans="1:13" ht="12.75">
      <c r="A14" s="32"/>
      <c r="B14" s="138" t="s">
        <v>12</v>
      </c>
      <c r="C14" s="139"/>
      <c r="D14" s="140"/>
      <c r="E14" s="39"/>
      <c r="G14" s="96"/>
      <c r="H14" s="89"/>
      <c r="I14" s="88"/>
      <c r="J14" s="97"/>
      <c r="K14" s="92"/>
      <c r="L14" s="89"/>
      <c r="M14" s="89"/>
    </row>
    <row r="15" spans="1:13" ht="14.25">
      <c r="A15" s="32"/>
      <c r="B15" s="149" t="s">
        <v>47</v>
      </c>
      <c r="C15" s="149"/>
      <c r="D15" s="149"/>
      <c r="E15" s="31">
        <v>415798.01170000003</v>
      </c>
      <c r="G15" s="96"/>
      <c r="H15" s="89"/>
      <c r="I15" s="88"/>
      <c r="J15" s="97"/>
      <c r="K15" s="92"/>
      <c r="L15" s="89"/>
      <c r="M15" s="89"/>
    </row>
    <row r="16" spans="1:13" ht="14.25">
      <c r="A16" s="32"/>
      <c r="B16" s="149" t="s">
        <v>48</v>
      </c>
      <c r="C16" s="149"/>
      <c r="D16" s="149"/>
      <c r="E16" s="31">
        <v>482468.96835000004</v>
      </c>
      <c r="G16" s="96"/>
      <c r="H16" s="89"/>
      <c r="I16" s="88"/>
      <c r="J16" s="97"/>
      <c r="K16" s="92"/>
      <c r="L16" s="89"/>
      <c r="M16" s="89"/>
    </row>
    <row r="17" spans="1:13" ht="14.25">
      <c r="A17" s="32"/>
      <c r="B17" s="150" t="s">
        <v>15</v>
      </c>
      <c r="C17" s="151"/>
      <c r="D17" s="152"/>
      <c r="E17" s="31">
        <v>949440.2702999999</v>
      </c>
      <c r="G17" s="96"/>
      <c r="H17" s="89"/>
      <c r="I17" s="88"/>
      <c r="J17" s="97"/>
      <c r="K17" s="92"/>
      <c r="L17" s="89"/>
      <c r="M17" s="89"/>
    </row>
    <row r="18" spans="1:13" ht="15" customHeight="1">
      <c r="A18" s="32"/>
      <c r="B18" s="150" t="s">
        <v>49</v>
      </c>
      <c r="C18" s="151"/>
      <c r="D18" s="152"/>
      <c r="E18" s="31">
        <v>108746.18260000003</v>
      </c>
      <c r="G18" s="96"/>
      <c r="H18" s="89"/>
      <c r="I18" s="88"/>
      <c r="J18" s="97"/>
      <c r="K18" s="92"/>
      <c r="L18" s="89"/>
      <c r="M18" s="89"/>
    </row>
    <row r="19" spans="1:13" ht="24" customHeight="1">
      <c r="A19" s="41"/>
      <c r="B19" s="153" t="s">
        <v>45</v>
      </c>
      <c r="C19" s="154"/>
      <c r="D19" s="155"/>
      <c r="E19" s="59" t="s">
        <v>50</v>
      </c>
      <c r="F19" s="60"/>
      <c r="G19" s="89"/>
      <c r="H19" s="89"/>
      <c r="I19" s="89"/>
      <c r="J19" s="92"/>
      <c r="K19" s="92"/>
      <c r="L19" s="89"/>
      <c r="M19" s="89"/>
    </row>
    <row r="20" spans="1:13" ht="18" customHeight="1">
      <c r="A20" s="61" t="s">
        <v>51</v>
      </c>
      <c r="B20" s="180" t="s">
        <v>52</v>
      </c>
      <c r="C20" s="181"/>
      <c r="D20" s="182"/>
      <c r="E20" s="31">
        <f>E21+E22+E23+E25+E26+E27+E28+E29+E30+E24</f>
        <v>958387.0800000001</v>
      </c>
      <c r="F20" s="60"/>
      <c r="G20" s="96"/>
      <c r="H20" s="89"/>
      <c r="I20" s="88"/>
      <c r="J20" s="98"/>
      <c r="K20" s="99"/>
      <c r="L20" s="89"/>
      <c r="M20" s="89"/>
    </row>
    <row r="21" spans="1:13" ht="16.5" customHeight="1">
      <c r="A21" s="183" t="s">
        <v>53</v>
      </c>
      <c r="B21" s="185" t="s">
        <v>54</v>
      </c>
      <c r="C21" s="186"/>
      <c r="D21" s="187"/>
      <c r="E21" s="176">
        <v>101943.36000000002</v>
      </c>
      <c r="F21" s="178"/>
      <c r="G21" s="198"/>
      <c r="H21" s="196"/>
      <c r="I21" s="197"/>
      <c r="J21" s="98"/>
      <c r="K21" s="99"/>
      <c r="L21" s="89"/>
      <c r="M21" s="89"/>
    </row>
    <row r="22" spans="1:13" ht="11.25" customHeight="1">
      <c r="A22" s="184"/>
      <c r="B22" s="188"/>
      <c r="C22" s="189"/>
      <c r="D22" s="190"/>
      <c r="E22" s="177"/>
      <c r="F22" s="178"/>
      <c r="G22" s="198"/>
      <c r="H22" s="196"/>
      <c r="I22" s="197"/>
      <c r="J22" s="98"/>
      <c r="K22" s="99"/>
      <c r="L22" s="89"/>
      <c r="M22" s="89"/>
    </row>
    <row r="23" spans="1:13" ht="26.25" customHeight="1">
      <c r="A23" s="65" t="s">
        <v>55</v>
      </c>
      <c r="B23" s="141" t="s">
        <v>56</v>
      </c>
      <c r="C23" s="142"/>
      <c r="D23" s="143"/>
      <c r="E23" s="66">
        <v>0</v>
      </c>
      <c r="F23" s="60"/>
      <c r="G23" s="96"/>
      <c r="H23" s="89"/>
      <c r="I23" s="88"/>
      <c r="J23" s="97"/>
      <c r="K23" s="92"/>
      <c r="L23" s="89"/>
      <c r="M23" s="89"/>
    </row>
    <row r="24" spans="1:13" ht="26.25" customHeight="1">
      <c r="A24" s="65" t="s">
        <v>57</v>
      </c>
      <c r="B24" s="141" t="s">
        <v>58</v>
      </c>
      <c r="C24" s="142"/>
      <c r="D24" s="143"/>
      <c r="E24" s="67">
        <v>18166.2</v>
      </c>
      <c r="F24" s="60"/>
      <c r="G24" s="96"/>
      <c r="H24" s="89"/>
      <c r="I24" s="88"/>
      <c r="J24" s="97"/>
      <c r="K24" s="92"/>
      <c r="L24" s="89"/>
      <c r="M24" s="89"/>
    </row>
    <row r="25" spans="1:14" ht="104.25" customHeight="1">
      <c r="A25" s="64" t="s">
        <v>59</v>
      </c>
      <c r="B25" s="141" t="s">
        <v>60</v>
      </c>
      <c r="C25" s="144"/>
      <c r="D25" s="145"/>
      <c r="E25" s="67">
        <v>419581.80000000005</v>
      </c>
      <c r="F25" s="60"/>
      <c r="G25" s="35"/>
      <c r="I25" s="33"/>
      <c r="J25" s="82"/>
      <c r="K25" s="85"/>
      <c r="L25" s="72"/>
      <c r="M25" s="49"/>
      <c r="N25" s="49"/>
    </row>
    <row r="26" spans="1:14" ht="18.75" customHeight="1">
      <c r="A26" s="64" t="s">
        <v>61</v>
      </c>
      <c r="B26" s="165" t="s">
        <v>62</v>
      </c>
      <c r="C26" s="166"/>
      <c r="D26" s="167"/>
      <c r="E26" s="73">
        <v>57155.16</v>
      </c>
      <c r="G26" s="35"/>
      <c r="I26" s="33"/>
      <c r="J26" s="82"/>
      <c r="K26" s="85"/>
      <c r="L26" s="72"/>
      <c r="M26" s="49"/>
      <c r="N26" s="49"/>
    </row>
    <row r="27" spans="1:14" ht="15.75" customHeight="1">
      <c r="A27" s="65" t="s">
        <v>63</v>
      </c>
      <c r="B27" s="165" t="s">
        <v>64</v>
      </c>
      <c r="C27" s="166"/>
      <c r="D27" s="167"/>
      <c r="E27" s="73">
        <v>48293.880000000005</v>
      </c>
      <c r="G27" s="35"/>
      <c r="I27" s="33"/>
      <c r="J27" s="82"/>
      <c r="K27" s="85"/>
      <c r="L27" s="72"/>
      <c r="M27" s="49"/>
      <c r="N27" s="49"/>
    </row>
    <row r="28" spans="1:14" ht="17.25" customHeight="1">
      <c r="A28" s="64" t="s">
        <v>65</v>
      </c>
      <c r="B28" s="165" t="s">
        <v>66</v>
      </c>
      <c r="C28" s="166"/>
      <c r="D28" s="167"/>
      <c r="E28" s="73">
        <v>52281.479999999996</v>
      </c>
      <c r="G28" s="35"/>
      <c r="I28" s="33"/>
      <c r="J28" s="82"/>
      <c r="K28" s="85"/>
      <c r="L28" s="72"/>
      <c r="M28" s="49"/>
      <c r="N28" s="49"/>
    </row>
    <row r="29" spans="1:14" ht="16.5" customHeight="1">
      <c r="A29" s="65" t="s">
        <v>67</v>
      </c>
      <c r="B29" s="165" t="s">
        <v>27</v>
      </c>
      <c r="C29" s="166"/>
      <c r="D29" s="167"/>
      <c r="E29" s="73">
        <v>35888.76</v>
      </c>
      <c r="G29" s="35"/>
      <c r="I29" s="33"/>
      <c r="J29" s="82"/>
      <c r="K29" s="85"/>
      <c r="L29" s="72"/>
      <c r="M29" s="49"/>
      <c r="N29" s="49"/>
    </row>
    <row r="30" spans="1:14" ht="19.5" customHeight="1">
      <c r="A30" s="74" t="s">
        <v>68</v>
      </c>
      <c r="B30" s="168" t="s">
        <v>69</v>
      </c>
      <c r="C30" s="169"/>
      <c r="D30" s="170"/>
      <c r="E30" s="73">
        <v>225076.44000000003</v>
      </c>
      <c r="G30" s="35"/>
      <c r="I30" s="33"/>
      <c r="J30" s="82"/>
      <c r="K30" s="85"/>
      <c r="L30" s="72"/>
      <c r="M30" s="49"/>
      <c r="N30" s="49"/>
    </row>
    <row r="31" spans="1:7" ht="12.75">
      <c r="A31" s="39"/>
      <c r="B31" s="171"/>
      <c r="C31" s="172"/>
      <c r="D31" s="173"/>
      <c r="E31" s="75"/>
      <c r="G31" s="86"/>
    </row>
    <row r="32" spans="1:7" ht="19.5" customHeight="1">
      <c r="A32" s="61" t="s">
        <v>70</v>
      </c>
      <c r="B32" s="180" t="s">
        <v>71</v>
      </c>
      <c r="C32" s="181"/>
      <c r="D32" s="182"/>
      <c r="E32" s="45">
        <f>E33+E34+E35+E36</f>
        <v>1956453.4329499998</v>
      </c>
      <c r="G32" s="86"/>
    </row>
    <row r="33" spans="1:11" ht="14.25">
      <c r="A33" s="39" t="s">
        <v>72</v>
      </c>
      <c r="B33" s="149" t="s">
        <v>47</v>
      </c>
      <c r="C33" s="149"/>
      <c r="D33" s="149"/>
      <c r="E33" s="47">
        <f>E15</f>
        <v>415798.01170000003</v>
      </c>
      <c r="F33" s="49"/>
      <c r="G33" s="87"/>
      <c r="H33" s="49"/>
      <c r="I33" s="49"/>
      <c r="J33" s="85"/>
      <c r="K33" s="85"/>
    </row>
    <row r="34" spans="1:11" ht="14.25">
      <c r="A34" s="39" t="s">
        <v>73</v>
      </c>
      <c r="B34" s="149" t="s">
        <v>48</v>
      </c>
      <c r="C34" s="149"/>
      <c r="D34" s="149"/>
      <c r="E34" s="47">
        <f>E16</f>
        <v>482468.96835000004</v>
      </c>
      <c r="F34" s="49"/>
      <c r="G34" s="87"/>
      <c r="H34" s="49"/>
      <c r="I34" s="49"/>
      <c r="J34" s="85"/>
      <c r="K34" s="85"/>
    </row>
    <row r="35" spans="1:11" ht="14.25">
      <c r="A35" s="39" t="s">
        <v>74</v>
      </c>
      <c r="B35" s="150" t="s">
        <v>15</v>
      </c>
      <c r="C35" s="151"/>
      <c r="D35" s="152"/>
      <c r="E35" s="47">
        <f>E17</f>
        <v>949440.2702999999</v>
      </c>
      <c r="F35" s="49"/>
      <c r="G35" s="87"/>
      <c r="H35" s="49"/>
      <c r="I35" s="49"/>
      <c r="J35" s="85"/>
      <c r="K35" s="85"/>
    </row>
    <row r="36" spans="1:11" ht="14.25" customHeight="1">
      <c r="A36" s="39" t="s">
        <v>75</v>
      </c>
      <c r="B36" s="150" t="s">
        <v>49</v>
      </c>
      <c r="C36" s="151"/>
      <c r="D36" s="152"/>
      <c r="E36" s="47">
        <f>E18</f>
        <v>108746.18260000003</v>
      </c>
      <c r="F36" s="49"/>
      <c r="G36" s="87"/>
      <c r="H36" s="49"/>
      <c r="I36" s="49"/>
      <c r="J36" s="85"/>
      <c r="K36" s="85"/>
    </row>
    <row r="37" spans="1:11" ht="25.5" customHeight="1">
      <c r="A37" s="41"/>
      <c r="B37" s="162" t="s">
        <v>29</v>
      </c>
      <c r="C37" s="163"/>
      <c r="D37" s="164"/>
      <c r="E37" s="78">
        <f>E20+E32</f>
        <v>2914840.51295</v>
      </c>
      <c r="F37" s="49"/>
      <c r="G37" s="49"/>
      <c r="H37" s="49"/>
      <c r="I37" s="49"/>
      <c r="J37" s="85"/>
      <c r="K37" s="85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80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3" ht="15.75">
      <c r="B7" s="161" t="s">
        <v>42</v>
      </c>
      <c r="C7" s="161"/>
      <c r="D7" s="161"/>
      <c r="E7" s="161"/>
      <c r="G7" s="89"/>
      <c r="H7" s="89"/>
      <c r="I7" s="89"/>
      <c r="J7" s="194"/>
      <c r="K7" s="194"/>
      <c r="L7" s="89"/>
      <c r="M7" s="89"/>
    </row>
    <row r="8" spans="2:13" ht="15.75">
      <c r="B8" s="25"/>
      <c r="C8" s="25"/>
      <c r="D8" s="54" t="s">
        <v>81</v>
      </c>
      <c r="E8" s="54"/>
      <c r="G8" s="195"/>
      <c r="H8" s="195"/>
      <c r="I8" s="195"/>
      <c r="J8" s="90"/>
      <c r="K8" s="92"/>
      <c r="L8" s="89"/>
      <c r="M8" s="89"/>
    </row>
    <row r="9" spans="2:13" ht="14.25" customHeight="1">
      <c r="B9" s="26"/>
      <c r="C9" s="28"/>
      <c r="D9" s="27"/>
      <c r="E9" s="28"/>
      <c r="F9" s="29"/>
      <c r="G9" s="89"/>
      <c r="H9" s="89"/>
      <c r="I9" s="89"/>
      <c r="J9" s="92"/>
      <c r="K9" s="92"/>
      <c r="L9" s="89"/>
      <c r="M9" s="89"/>
    </row>
    <row r="10" spans="1:13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91"/>
      <c r="H10" s="89"/>
      <c r="I10" s="89"/>
      <c r="J10" s="92"/>
      <c r="K10" s="92"/>
      <c r="L10" s="89"/>
      <c r="M10" s="89"/>
    </row>
    <row r="11" spans="1:13" ht="20.25" customHeight="1">
      <c r="A11" s="32"/>
      <c r="B11" s="156" t="s">
        <v>9</v>
      </c>
      <c r="C11" s="157"/>
      <c r="D11" s="158"/>
      <c r="E11" s="31">
        <f>E12+E13</f>
        <v>2891711.2920000004</v>
      </c>
      <c r="G11" s="93"/>
      <c r="H11" s="89"/>
      <c r="I11" s="94"/>
      <c r="J11" s="93"/>
      <c r="K11" s="93"/>
      <c r="L11" s="89"/>
      <c r="M11" s="89"/>
    </row>
    <row r="12" spans="1:13" ht="15.75">
      <c r="A12" s="32"/>
      <c r="B12" s="156" t="s">
        <v>10</v>
      </c>
      <c r="C12" s="157"/>
      <c r="D12" s="158"/>
      <c r="E12" s="31">
        <f>E20</f>
        <v>962836.6300000001</v>
      </c>
      <c r="G12" s="95"/>
      <c r="H12" s="89"/>
      <c r="I12" s="94"/>
      <c r="J12" s="95"/>
      <c r="K12" s="95"/>
      <c r="L12" s="89"/>
      <c r="M12" s="89"/>
    </row>
    <row r="13" spans="1:13" ht="15.75">
      <c r="A13" s="32"/>
      <c r="B13" s="156" t="s">
        <v>11</v>
      </c>
      <c r="C13" s="157"/>
      <c r="D13" s="158"/>
      <c r="E13" s="31">
        <f>E15+E16+E17+E18</f>
        <v>1928874.6620000002</v>
      </c>
      <c r="G13" s="95"/>
      <c r="H13" s="89"/>
      <c r="I13" s="94"/>
      <c r="J13" s="95"/>
      <c r="K13" s="95"/>
      <c r="L13" s="89"/>
      <c r="M13" s="89"/>
    </row>
    <row r="14" spans="1:13" ht="12.75">
      <c r="A14" s="32"/>
      <c r="B14" s="138" t="s">
        <v>12</v>
      </c>
      <c r="C14" s="139"/>
      <c r="D14" s="140"/>
      <c r="E14" s="39"/>
      <c r="G14" s="96"/>
      <c r="H14" s="89"/>
      <c r="I14" s="88"/>
      <c r="J14" s="97"/>
      <c r="K14" s="92"/>
      <c r="L14" s="89"/>
      <c r="M14" s="89"/>
    </row>
    <row r="15" spans="1:13" ht="14.25">
      <c r="A15" s="32"/>
      <c r="B15" s="149" t="s">
        <v>47</v>
      </c>
      <c r="C15" s="149"/>
      <c r="D15" s="149"/>
      <c r="E15" s="31">
        <v>428425.2169999999</v>
      </c>
      <c r="G15" s="96"/>
      <c r="H15" s="89"/>
      <c r="I15" s="88"/>
      <c r="J15" s="97"/>
      <c r="K15" s="92"/>
      <c r="L15" s="89"/>
      <c r="M15" s="89"/>
    </row>
    <row r="16" spans="1:13" ht="14.25">
      <c r="A16" s="32"/>
      <c r="B16" s="149" t="s">
        <v>48</v>
      </c>
      <c r="C16" s="149"/>
      <c r="D16" s="149"/>
      <c r="E16" s="31">
        <v>433296.2920000001</v>
      </c>
      <c r="G16" s="96"/>
      <c r="H16" s="89"/>
      <c r="I16" s="88"/>
      <c r="J16" s="97"/>
      <c r="K16" s="92"/>
      <c r="L16" s="89"/>
      <c r="M16" s="89"/>
    </row>
    <row r="17" spans="1:13" ht="14.25">
      <c r="A17" s="32"/>
      <c r="B17" s="150" t="s">
        <v>15</v>
      </c>
      <c r="C17" s="151"/>
      <c r="D17" s="152"/>
      <c r="E17" s="31">
        <v>961047.4720000001</v>
      </c>
      <c r="G17" s="96"/>
      <c r="H17" s="89"/>
      <c r="I17" s="88"/>
      <c r="J17" s="97"/>
      <c r="K17" s="92"/>
      <c r="L17" s="89"/>
      <c r="M17" s="89"/>
    </row>
    <row r="18" spans="1:13" ht="15" customHeight="1">
      <c r="A18" s="32"/>
      <c r="B18" s="150" t="s">
        <v>49</v>
      </c>
      <c r="C18" s="151"/>
      <c r="D18" s="152"/>
      <c r="E18" s="31">
        <v>106105.681</v>
      </c>
      <c r="G18" s="96"/>
      <c r="H18" s="89"/>
      <c r="I18" s="88"/>
      <c r="J18" s="97"/>
      <c r="K18" s="92"/>
      <c r="L18" s="89"/>
      <c r="M18" s="89"/>
    </row>
    <row r="19" spans="1:13" ht="24" customHeight="1">
      <c r="A19" s="41"/>
      <c r="B19" s="153" t="s">
        <v>45</v>
      </c>
      <c r="C19" s="154"/>
      <c r="D19" s="155"/>
      <c r="E19" s="59" t="s">
        <v>50</v>
      </c>
      <c r="F19" s="60"/>
      <c r="G19" s="89"/>
      <c r="H19" s="89"/>
      <c r="I19" s="89"/>
      <c r="J19" s="92"/>
      <c r="K19" s="92"/>
      <c r="L19" s="89"/>
      <c r="M19" s="89"/>
    </row>
    <row r="20" spans="1:13" ht="18" customHeight="1">
      <c r="A20" s="61" t="s">
        <v>51</v>
      </c>
      <c r="B20" s="180" t="s">
        <v>52</v>
      </c>
      <c r="C20" s="181"/>
      <c r="D20" s="182"/>
      <c r="E20" s="31">
        <f>E21+E22+E24+E25+E26+E27+E28+E29+E30+E31+E23</f>
        <v>962836.6300000001</v>
      </c>
      <c r="F20" s="60"/>
      <c r="G20" s="96"/>
      <c r="H20" s="89"/>
      <c r="I20" s="88"/>
      <c r="J20" s="98"/>
      <c r="K20" s="99"/>
      <c r="L20" s="89"/>
      <c r="M20" s="89"/>
    </row>
    <row r="21" spans="1:13" ht="27.75" customHeight="1">
      <c r="A21" s="64" t="s">
        <v>53</v>
      </c>
      <c r="B21" s="185" t="s">
        <v>54</v>
      </c>
      <c r="C21" s="186"/>
      <c r="D21" s="187"/>
      <c r="E21" s="104">
        <v>101936.30999999998</v>
      </c>
      <c r="F21" s="100"/>
      <c r="G21" s="101"/>
      <c r="H21" s="102"/>
      <c r="I21" s="103"/>
      <c r="J21" s="98"/>
      <c r="K21" s="99"/>
      <c r="L21" s="89"/>
      <c r="M21" s="89"/>
    </row>
    <row r="22" spans="1:13" ht="26.25" customHeight="1">
      <c r="A22" s="65" t="s">
        <v>55</v>
      </c>
      <c r="B22" s="141" t="s">
        <v>56</v>
      </c>
      <c r="C22" s="142"/>
      <c r="D22" s="143"/>
      <c r="E22" s="105">
        <v>0</v>
      </c>
      <c r="F22" s="60"/>
      <c r="G22" s="96"/>
      <c r="H22" s="89"/>
      <c r="I22" s="88"/>
      <c r="J22" s="97"/>
      <c r="K22" s="92"/>
      <c r="L22" s="89"/>
      <c r="M22" s="89"/>
    </row>
    <row r="23" spans="1:13" ht="26.25" customHeight="1">
      <c r="A23" s="65" t="s">
        <v>57</v>
      </c>
      <c r="B23" s="141" t="s">
        <v>58</v>
      </c>
      <c r="C23" s="142"/>
      <c r="D23" s="143"/>
      <c r="E23" s="106">
        <v>18166.799999999992</v>
      </c>
      <c r="F23" s="60"/>
      <c r="G23" s="96"/>
      <c r="H23" s="89"/>
      <c r="I23" s="88"/>
      <c r="J23" s="97"/>
      <c r="K23" s="92"/>
      <c r="L23" s="89"/>
      <c r="M23" s="89"/>
    </row>
    <row r="24" spans="1:14" ht="104.25" customHeight="1">
      <c r="A24" s="64" t="s">
        <v>59</v>
      </c>
      <c r="B24" s="141" t="s">
        <v>82</v>
      </c>
      <c r="C24" s="144"/>
      <c r="D24" s="145"/>
      <c r="E24" s="106">
        <v>279665.11</v>
      </c>
      <c r="F24" s="60"/>
      <c r="G24" s="35"/>
      <c r="I24" s="33"/>
      <c r="J24" s="82"/>
      <c r="K24" s="85"/>
      <c r="L24" s="72"/>
      <c r="M24" s="49"/>
      <c r="N24" s="49"/>
    </row>
    <row r="25" spans="1:14" ht="18.75" customHeight="1">
      <c r="A25" s="64" t="s">
        <v>61</v>
      </c>
      <c r="B25" s="165" t="s">
        <v>62</v>
      </c>
      <c r="C25" s="166"/>
      <c r="D25" s="167"/>
      <c r="E25" s="107">
        <v>59948.85999999999</v>
      </c>
      <c r="G25" s="35"/>
      <c r="I25" s="33"/>
      <c r="J25" s="82"/>
      <c r="K25" s="85"/>
      <c r="L25" s="72"/>
      <c r="M25" s="49"/>
      <c r="N25" s="49"/>
    </row>
    <row r="26" spans="1:14" ht="18.75" customHeight="1">
      <c r="A26" s="64" t="s">
        <v>63</v>
      </c>
      <c r="B26" s="199" t="s">
        <v>83</v>
      </c>
      <c r="C26" s="200"/>
      <c r="D26" s="201"/>
      <c r="E26" s="107">
        <v>99024.92</v>
      </c>
      <c r="G26" s="35"/>
      <c r="I26" s="33"/>
      <c r="J26" s="82"/>
      <c r="K26" s="85"/>
      <c r="L26" s="72"/>
      <c r="M26" s="49"/>
      <c r="N26" s="49"/>
    </row>
    <row r="27" spans="1:14" ht="18.75" customHeight="1">
      <c r="A27" s="64" t="s">
        <v>65</v>
      </c>
      <c r="B27" s="199" t="s">
        <v>84</v>
      </c>
      <c r="C27" s="200"/>
      <c r="D27" s="201"/>
      <c r="E27" s="107">
        <v>43834.56</v>
      </c>
      <c r="G27" s="35"/>
      <c r="I27" s="33"/>
      <c r="J27" s="82"/>
      <c r="K27" s="85"/>
      <c r="L27" s="72"/>
      <c r="M27" s="49"/>
      <c r="N27" s="49"/>
    </row>
    <row r="28" spans="1:14" ht="15.75" customHeight="1">
      <c r="A28" s="65" t="s">
        <v>67</v>
      </c>
      <c r="B28" s="165" t="s">
        <v>64</v>
      </c>
      <c r="C28" s="166"/>
      <c r="D28" s="167"/>
      <c r="E28" s="107">
        <v>52689.51999999999</v>
      </c>
      <c r="G28" s="35"/>
      <c r="I28" s="33"/>
      <c r="J28" s="82"/>
      <c r="K28" s="85"/>
      <c r="L28" s="72"/>
      <c r="M28" s="49"/>
      <c r="N28" s="49"/>
    </row>
    <row r="29" spans="1:14" ht="17.25" customHeight="1">
      <c r="A29" s="64" t="s">
        <v>68</v>
      </c>
      <c r="B29" s="165" t="s">
        <v>66</v>
      </c>
      <c r="C29" s="166"/>
      <c r="D29" s="167"/>
      <c r="E29" s="73">
        <v>52283.23</v>
      </c>
      <c r="G29" s="35"/>
      <c r="I29" s="33"/>
      <c r="J29" s="82"/>
      <c r="K29" s="85"/>
      <c r="L29" s="72"/>
      <c r="M29" s="49"/>
      <c r="N29" s="49"/>
    </row>
    <row r="30" spans="1:14" ht="16.5" customHeight="1">
      <c r="A30" s="65" t="s">
        <v>85</v>
      </c>
      <c r="B30" s="165" t="s">
        <v>27</v>
      </c>
      <c r="C30" s="166"/>
      <c r="D30" s="167"/>
      <c r="E30" s="73">
        <v>30203.280000000002</v>
      </c>
      <c r="G30" s="35"/>
      <c r="I30" s="33"/>
      <c r="J30" s="82"/>
      <c r="K30" s="85"/>
      <c r="L30" s="72"/>
      <c r="M30" s="49"/>
      <c r="N30" s="49"/>
    </row>
    <row r="31" spans="1:14" ht="19.5" customHeight="1">
      <c r="A31" s="74" t="s">
        <v>86</v>
      </c>
      <c r="B31" s="168" t="s">
        <v>69</v>
      </c>
      <c r="C31" s="169"/>
      <c r="D31" s="170"/>
      <c r="E31" s="73">
        <v>225084.03999999998</v>
      </c>
      <c r="G31" s="35"/>
      <c r="I31" s="33"/>
      <c r="J31" s="82"/>
      <c r="K31" s="85"/>
      <c r="L31" s="72"/>
      <c r="M31" s="49"/>
      <c r="N31" s="49"/>
    </row>
    <row r="32" spans="1:7" ht="12.75">
      <c r="A32" s="39"/>
      <c r="B32" s="171"/>
      <c r="C32" s="172"/>
      <c r="D32" s="173"/>
      <c r="E32" s="75"/>
      <c r="G32" s="86"/>
    </row>
    <row r="33" spans="1:7" ht="19.5" customHeight="1">
      <c r="A33" s="61" t="s">
        <v>70</v>
      </c>
      <c r="B33" s="180" t="s">
        <v>71</v>
      </c>
      <c r="C33" s="181"/>
      <c r="D33" s="182"/>
      <c r="E33" s="45">
        <f>E34+E35+E36+E37</f>
        <v>1928874.6620000002</v>
      </c>
      <c r="G33" s="86"/>
    </row>
    <row r="34" spans="1:11" ht="14.25">
      <c r="A34" s="39" t="s">
        <v>72</v>
      </c>
      <c r="B34" s="149" t="s">
        <v>47</v>
      </c>
      <c r="C34" s="149"/>
      <c r="D34" s="149"/>
      <c r="E34" s="47">
        <f>E15</f>
        <v>428425.2169999999</v>
      </c>
      <c r="F34" s="49"/>
      <c r="G34" s="87"/>
      <c r="H34" s="49"/>
      <c r="I34" s="49"/>
      <c r="J34" s="85"/>
      <c r="K34" s="85"/>
    </row>
    <row r="35" spans="1:11" ht="14.25">
      <c r="A35" s="39" t="s">
        <v>73</v>
      </c>
      <c r="B35" s="149" t="s">
        <v>48</v>
      </c>
      <c r="C35" s="149"/>
      <c r="D35" s="149"/>
      <c r="E35" s="47">
        <f>E16</f>
        <v>433296.2920000001</v>
      </c>
      <c r="F35" s="49"/>
      <c r="G35" s="87"/>
      <c r="H35" s="49"/>
      <c r="I35" s="49"/>
      <c r="J35" s="85"/>
      <c r="K35" s="85"/>
    </row>
    <row r="36" spans="1:11" ht="14.25">
      <c r="A36" s="39" t="s">
        <v>74</v>
      </c>
      <c r="B36" s="150" t="s">
        <v>15</v>
      </c>
      <c r="C36" s="151"/>
      <c r="D36" s="152"/>
      <c r="E36" s="47">
        <f>E17</f>
        <v>961047.4720000001</v>
      </c>
      <c r="F36" s="49"/>
      <c r="G36" s="87"/>
      <c r="H36" s="49"/>
      <c r="I36" s="49"/>
      <c r="J36" s="85"/>
      <c r="K36" s="85"/>
    </row>
    <row r="37" spans="1:11" ht="14.25" customHeight="1">
      <c r="A37" s="39" t="s">
        <v>75</v>
      </c>
      <c r="B37" s="150" t="s">
        <v>49</v>
      </c>
      <c r="C37" s="151"/>
      <c r="D37" s="152"/>
      <c r="E37" s="47">
        <f>E18</f>
        <v>106105.681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62" t="s">
        <v>29</v>
      </c>
      <c r="C38" s="163"/>
      <c r="D38" s="164"/>
      <c r="E38" s="78">
        <f>E20+E33</f>
        <v>2891711.2920000004</v>
      </c>
      <c r="F38" s="49"/>
      <c r="G38" s="49"/>
      <c r="H38" s="49"/>
      <c r="I38" s="49"/>
      <c r="J38" s="85"/>
      <c r="K38" s="85"/>
    </row>
    <row r="41" ht="12.75">
      <c r="B41" t="s">
        <v>30</v>
      </c>
    </row>
    <row r="42" ht="12.75">
      <c r="B42" t="s">
        <v>38</v>
      </c>
    </row>
  </sheetData>
  <sheetProtection/>
  <mergeCells count="37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B20:D20"/>
    <mergeCell ref="B21:D21"/>
    <mergeCell ref="B14:D14"/>
    <mergeCell ref="B15:D15"/>
    <mergeCell ref="B16:D16"/>
    <mergeCell ref="B17:D17"/>
    <mergeCell ref="B18:D18"/>
    <mergeCell ref="B19:D19"/>
    <mergeCell ref="B33:D33"/>
    <mergeCell ref="B22:D22"/>
    <mergeCell ref="B23:D23"/>
    <mergeCell ref="B24:D24"/>
    <mergeCell ref="B25:D25"/>
    <mergeCell ref="B26:D26"/>
    <mergeCell ref="B27:D27"/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hidden="1" customWidth="1"/>
    <col min="8" max="8" width="0" style="0" hidden="1" customWidth="1"/>
    <col min="9" max="9" width="18.125" style="0" hidden="1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27" customHeight="1">
      <c r="D2" s="202" t="s">
        <v>95</v>
      </c>
      <c r="E2" s="202"/>
    </row>
    <row r="3" spans="4:5" ht="12.75">
      <c r="D3" s="159" t="s">
        <v>88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3" ht="15.75">
      <c r="B7" s="161" t="s">
        <v>42</v>
      </c>
      <c r="C7" s="161"/>
      <c r="D7" s="161"/>
      <c r="E7" s="161"/>
      <c r="G7" s="89"/>
      <c r="H7" s="89"/>
      <c r="I7" s="89"/>
      <c r="J7" s="194"/>
      <c r="K7" s="194"/>
      <c r="L7" s="89"/>
      <c r="M7" s="89"/>
    </row>
    <row r="8" spans="2:13" ht="15.75">
      <c r="B8" s="25"/>
      <c r="C8" s="25"/>
      <c r="D8" s="54" t="s">
        <v>87</v>
      </c>
      <c r="E8" s="54"/>
      <c r="G8" s="195"/>
      <c r="H8" s="195"/>
      <c r="I8" s="195"/>
      <c r="J8" s="90"/>
      <c r="K8" s="92"/>
      <c r="L8" s="89"/>
      <c r="M8" s="89"/>
    </row>
    <row r="9" spans="2:13" ht="14.25" customHeight="1">
      <c r="B9" s="26"/>
      <c r="C9" s="28"/>
      <c r="D9" s="27"/>
      <c r="E9" s="28"/>
      <c r="F9" s="29"/>
      <c r="G9" s="89">
        <v>3692.5</v>
      </c>
      <c r="H9" s="89"/>
      <c r="I9" s="89"/>
      <c r="J9" s="92"/>
      <c r="K9" s="92"/>
      <c r="L9" s="89"/>
      <c r="M9" s="89"/>
    </row>
    <row r="10" spans="1:13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91"/>
      <c r="H10" s="89"/>
      <c r="I10" s="89"/>
      <c r="J10" s="92"/>
      <c r="K10" s="92"/>
      <c r="L10" s="89"/>
      <c r="M10" s="89"/>
    </row>
    <row r="11" spans="1:13" ht="20.25" customHeight="1">
      <c r="A11" s="32"/>
      <c r="B11" s="156" t="s">
        <v>9</v>
      </c>
      <c r="C11" s="157"/>
      <c r="D11" s="158"/>
      <c r="E11" s="31">
        <f>E12+E13</f>
        <v>3221639.6082</v>
      </c>
      <c r="G11" s="93"/>
      <c r="H11" s="89"/>
      <c r="I11" s="94"/>
      <c r="J11" s="93"/>
      <c r="K11" s="93"/>
      <c r="L11" s="89"/>
      <c r="M11" s="89"/>
    </row>
    <row r="12" spans="1:13" ht="15.75">
      <c r="A12" s="32"/>
      <c r="B12" s="156" t="s">
        <v>10</v>
      </c>
      <c r="C12" s="157"/>
      <c r="D12" s="158"/>
      <c r="E12" s="31">
        <f>E20</f>
        <v>1099877.48</v>
      </c>
      <c r="G12" s="95"/>
      <c r="H12" s="89"/>
      <c r="I12" s="94"/>
      <c r="J12" s="95"/>
      <c r="K12" s="95"/>
      <c r="L12" s="89"/>
      <c r="M12" s="89"/>
    </row>
    <row r="13" spans="1:13" ht="15.75">
      <c r="A13" s="32"/>
      <c r="B13" s="156" t="s">
        <v>11</v>
      </c>
      <c r="C13" s="157"/>
      <c r="D13" s="158"/>
      <c r="E13" s="31">
        <f>E15+E16+E17+E18</f>
        <v>2121762.1282</v>
      </c>
      <c r="G13" s="95"/>
      <c r="H13" s="89"/>
      <c r="I13" s="94"/>
      <c r="J13" s="95"/>
      <c r="K13" s="95"/>
      <c r="L13" s="89"/>
      <c r="M13" s="89"/>
    </row>
    <row r="14" spans="1:13" ht="12.75">
      <c r="A14" s="32"/>
      <c r="B14" s="138" t="s">
        <v>12</v>
      </c>
      <c r="C14" s="139"/>
      <c r="D14" s="140"/>
      <c r="E14" s="39"/>
      <c r="G14" s="96"/>
      <c r="H14" s="89"/>
      <c r="I14" s="88"/>
      <c r="J14" s="97"/>
      <c r="K14" s="92"/>
      <c r="L14" s="89"/>
      <c r="M14" s="89"/>
    </row>
    <row r="15" spans="1:13" ht="14.25">
      <c r="A15" s="32"/>
      <c r="B15" s="149" t="s">
        <v>47</v>
      </c>
      <c r="C15" s="149"/>
      <c r="D15" s="149"/>
      <c r="E15" s="31">
        <f>1.1*'2016г.'!E15</f>
        <v>471267.7386999999</v>
      </c>
      <c r="G15" s="96"/>
      <c r="H15" s="89"/>
      <c r="I15" s="88" t="s">
        <v>89</v>
      </c>
      <c r="J15" s="97"/>
      <c r="K15" s="92"/>
      <c r="L15" s="89"/>
      <c r="M15" s="89"/>
    </row>
    <row r="16" spans="1:13" ht="14.25">
      <c r="A16" s="32"/>
      <c r="B16" s="149" t="s">
        <v>48</v>
      </c>
      <c r="C16" s="149"/>
      <c r="D16" s="149"/>
      <c r="E16" s="31">
        <f>1.1*'2016г.'!E16</f>
        <v>476625.9212000001</v>
      </c>
      <c r="G16" s="96"/>
      <c r="H16" s="89"/>
      <c r="I16" s="88"/>
      <c r="J16" s="97"/>
      <c r="K16" s="92"/>
      <c r="L16" s="89"/>
      <c r="M16" s="89"/>
    </row>
    <row r="17" spans="1:13" ht="14.25">
      <c r="A17" s="32"/>
      <c r="B17" s="150" t="s">
        <v>15</v>
      </c>
      <c r="C17" s="151"/>
      <c r="D17" s="152"/>
      <c r="E17" s="31">
        <f>1.1*'2016г.'!E17</f>
        <v>1057152.2192000002</v>
      </c>
      <c r="G17" s="96"/>
      <c r="H17" s="89"/>
      <c r="I17" s="88"/>
      <c r="J17" s="97"/>
      <c r="K17" s="92"/>
      <c r="L17" s="89"/>
      <c r="M17" s="89"/>
    </row>
    <row r="18" spans="1:13" ht="15" customHeight="1">
      <c r="A18" s="32"/>
      <c r="B18" s="150" t="s">
        <v>49</v>
      </c>
      <c r="C18" s="151"/>
      <c r="D18" s="152"/>
      <c r="E18" s="31">
        <f>1.1*'2016г.'!E18</f>
        <v>116716.2491</v>
      </c>
      <c r="G18" s="96"/>
      <c r="H18" s="89"/>
      <c r="I18" s="88"/>
      <c r="J18" s="97"/>
      <c r="K18" s="92"/>
      <c r="L18" s="89"/>
      <c r="M18" s="89"/>
    </row>
    <row r="19" spans="1:13" ht="24" customHeight="1">
      <c r="A19" s="41"/>
      <c r="B19" s="153" t="s">
        <v>45</v>
      </c>
      <c r="C19" s="154"/>
      <c r="D19" s="155"/>
      <c r="E19" s="59" t="s">
        <v>50</v>
      </c>
      <c r="F19" s="60"/>
      <c r="G19" s="89"/>
      <c r="H19" s="89"/>
      <c r="I19" s="89"/>
      <c r="J19" s="92"/>
      <c r="K19" s="92"/>
      <c r="L19" s="89"/>
      <c r="M19" s="89"/>
    </row>
    <row r="20" spans="1:13" ht="18" customHeight="1">
      <c r="A20" s="61" t="s">
        <v>51</v>
      </c>
      <c r="B20" s="180" t="s">
        <v>52</v>
      </c>
      <c r="C20" s="181"/>
      <c r="D20" s="182"/>
      <c r="E20" s="31">
        <f>E21+E22+E24+E25+E26+E27+E28+E29+E30+E31+E23</f>
        <v>1099877.48</v>
      </c>
      <c r="F20" s="60"/>
      <c r="G20" s="96"/>
      <c r="H20" s="89"/>
      <c r="I20" s="88"/>
      <c r="J20" s="98"/>
      <c r="K20" s="99"/>
      <c r="L20" s="89"/>
      <c r="M20" s="89"/>
    </row>
    <row r="21" spans="1:13" ht="27.75" customHeight="1">
      <c r="A21" s="64" t="s">
        <v>53</v>
      </c>
      <c r="B21" s="185" t="s">
        <v>54</v>
      </c>
      <c r="C21" s="186"/>
      <c r="D21" s="187"/>
      <c r="E21" s="104">
        <v>104674.88</v>
      </c>
      <c r="F21" s="100"/>
      <c r="G21" s="101"/>
      <c r="H21" s="102"/>
      <c r="I21" s="103" t="s">
        <v>90</v>
      </c>
      <c r="J21" s="98"/>
      <c r="K21" s="99"/>
      <c r="L21" s="89"/>
      <c r="M21" s="89"/>
    </row>
    <row r="22" spans="1:13" ht="26.25" customHeight="1">
      <c r="A22" s="65" t="s">
        <v>55</v>
      </c>
      <c r="B22" s="141" t="s">
        <v>56</v>
      </c>
      <c r="C22" s="142"/>
      <c r="D22" s="143"/>
      <c r="E22" s="105">
        <v>0</v>
      </c>
      <c r="F22" s="60"/>
      <c r="G22" s="96">
        <v>0.34</v>
      </c>
      <c r="H22" s="89"/>
      <c r="I22" s="88"/>
      <c r="J22" s="97"/>
      <c r="K22" s="92"/>
      <c r="L22" s="89"/>
      <c r="M22" s="89"/>
    </row>
    <row r="23" spans="1:13" ht="26.25" customHeight="1">
      <c r="A23" s="65" t="s">
        <v>57</v>
      </c>
      <c r="B23" s="141" t="s">
        <v>58</v>
      </c>
      <c r="C23" s="142"/>
      <c r="D23" s="143"/>
      <c r="E23" s="105">
        <f aca="true" t="shared" si="0" ref="E23:E31">G$9*G23*12</f>
        <v>19496.4</v>
      </c>
      <c r="F23" s="60"/>
      <c r="G23" s="96">
        <v>0.44</v>
      </c>
      <c r="H23" s="89"/>
      <c r="I23" s="88"/>
      <c r="J23" s="97"/>
      <c r="K23" s="92"/>
      <c r="L23" s="89"/>
      <c r="M23" s="89"/>
    </row>
    <row r="24" spans="1:14" ht="104.25" customHeight="1">
      <c r="A24" s="64" t="s">
        <v>59</v>
      </c>
      <c r="B24" s="141" t="s">
        <v>82</v>
      </c>
      <c r="C24" s="144"/>
      <c r="D24" s="145"/>
      <c r="E24" s="105">
        <f t="shared" si="0"/>
        <v>216675.89999999997</v>
      </c>
      <c r="F24" s="60"/>
      <c r="G24" s="35">
        <v>4.89</v>
      </c>
      <c r="I24" s="33"/>
      <c r="J24" s="82"/>
      <c r="K24" s="85"/>
      <c r="L24" s="72"/>
      <c r="M24" s="49"/>
      <c r="N24" s="49"/>
    </row>
    <row r="25" spans="1:14" ht="18.75" customHeight="1">
      <c r="A25" s="64" t="s">
        <v>61</v>
      </c>
      <c r="B25" s="165" t="s">
        <v>62</v>
      </c>
      <c r="C25" s="166"/>
      <c r="D25" s="167"/>
      <c r="E25" s="105">
        <f t="shared" si="0"/>
        <v>67351.20000000001</v>
      </c>
      <c r="G25" s="35">
        <v>1.52</v>
      </c>
      <c r="I25" s="33"/>
      <c r="J25" s="82"/>
      <c r="K25" s="85"/>
      <c r="L25" s="72"/>
      <c r="M25" s="49"/>
      <c r="N25" s="49"/>
    </row>
    <row r="26" spans="1:14" ht="18.75" customHeight="1">
      <c r="A26" s="64" t="s">
        <v>63</v>
      </c>
      <c r="B26" s="199" t="s">
        <v>83</v>
      </c>
      <c r="C26" s="200"/>
      <c r="D26" s="201"/>
      <c r="E26" s="105">
        <f t="shared" si="0"/>
        <v>164390.09999999998</v>
      </c>
      <c r="G26" s="35">
        <v>3.71</v>
      </c>
      <c r="I26" s="33"/>
      <c r="J26" s="82"/>
      <c r="K26" s="85"/>
      <c r="L26" s="72"/>
      <c r="M26" s="49"/>
      <c r="N26" s="49"/>
    </row>
    <row r="27" spans="1:14" ht="18.75" customHeight="1">
      <c r="A27" s="64" t="s">
        <v>65</v>
      </c>
      <c r="B27" s="199" t="s">
        <v>84</v>
      </c>
      <c r="C27" s="200"/>
      <c r="D27" s="201"/>
      <c r="E27" s="105">
        <f t="shared" si="0"/>
        <v>79314.9</v>
      </c>
      <c r="G27" s="35">
        <v>1.79</v>
      </c>
      <c r="I27" s="33"/>
      <c r="J27" s="82"/>
      <c r="K27" s="85"/>
      <c r="L27" s="72"/>
      <c r="M27" s="49"/>
      <c r="N27" s="49"/>
    </row>
    <row r="28" spans="1:14" ht="15.75" customHeight="1">
      <c r="A28" s="65" t="s">
        <v>67</v>
      </c>
      <c r="B28" s="165" t="s">
        <v>64</v>
      </c>
      <c r="C28" s="166"/>
      <c r="D28" s="167"/>
      <c r="E28" s="105">
        <f t="shared" si="0"/>
        <v>60261.600000000006</v>
      </c>
      <c r="G28" s="35">
        <v>1.36</v>
      </c>
      <c r="I28" s="33"/>
      <c r="J28" s="82"/>
      <c r="K28" s="85"/>
      <c r="L28" s="72"/>
      <c r="M28" s="49"/>
      <c r="N28" s="49"/>
    </row>
    <row r="29" spans="1:14" ht="17.25" customHeight="1">
      <c r="A29" s="64" t="s">
        <v>68</v>
      </c>
      <c r="B29" s="165" t="s">
        <v>66</v>
      </c>
      <c r="C29" s="166"/>
      <c r="D29" s="167"/>
      <c r="E29" s="105">
        <f t="shared" si="0"/>
        <v>101469.90000000001</v>
      </c>
      <c r="G29" s="35">
        <v>2.29</v>
      </c>
      <c r="I29" s="33"/>
      <c r="J29" s="82"/>
      <c r="K29" s="85"/>
      <c r="L29" s="72"/>
      <c r="M29" s="49"/>
      <c r="N29" s="49"/>
    </row>
    <row r="30" spans="1:14" ht="16.5" customHeight="1">
      <c r="A30" s="65" t="s">
        <v>85</v>
      </c>
      <c r="B30" s="199" t="s">
        <v>92</v>
      </c>
      <c r="C30" s="166"/>
      <c r="D30" s="167"/>
      <c r="E30" s="105">
        <f t="shared" si="0"/>
        <v>27472.199999999997</v>
      </c>
      <c r="G30" s="35">
        <v>0.62</v>
      </c>
      <c r="I30" s="33" t="s">
        <v>91</v>
      </c>
      <c r="J30" s="82"/>
      <c r="K30" s="85"/>
      <c r="L30" s="72"/>
      <c r="M30" s="49"/>
      <c r="N30" s="49"/>
    </row>
    <row r="31" spans="1:14" ht="19.5" customHeight="1">
      <c r="A31" s="74" t="s">
        <v>86</v>
      </c>
      <c r="B31" s="168" t="s">
        <v>69</v>
      </c>
      <c r="C31" s="169"/>
      <c r="D31" s="170"/>
      <c r="E31" s="105">
        <f t="shared" si="0"/>
        <v>258770.40000000002</v>
      </c>
      <c r="G31" s="35">
        <v>5.84</v>
      </c>
      <c r="I31" s="33"/>
      <c r="J31" s="82"/>
      <c r="K31" s="85"/>
      <c r="L31" s="72"/>
      <c r="M31" s="49"/>
      <c r="N31" s="49"/>
    </row>
    <row r="32" spans="1:7" ht="12.75">
      <c r="A32" s="39"/>
      <c r="B32" s="171"/>
      <c r="C32" s="172"/>
      <c r="D32" s="173"/>
      <c r="E32" s="75"/>
      <c r="G32" s="86"/>
    </row>
    <row r="33" spans="1:7" ht="19.5" customHeight="1">
      <c r="A33" s="61" t="s">
        <v>70</v>
      </c>
      <c r="B33" s="180" t="s">
        <v>71</v>
      </c>
      <c r="C33" s="181"/>
      <c r="D33" s="182"/>
      <c r="E33" s="45">
        <f>E34+E35+E36+E37</f>
        <v>2121762.1282</v>
      </c>
      <c r="G33" s="86"/>
    </row>
    <row r="34" spans="1:11" ht="14.25">
      <c r="A34" s="39" t="s">
        <v>72</v>
      </c>
      <c r="B34" s="149" t="s">
        <v>47</v>
      </c>
      <c r="C34" s="149"/>
      <c r="D34" s="149"/>
      <c r="E34" s="47">
        <f>E15</f>
        <v>471267.7386999999</v>
      </c>
      <c r="F34" s="49"/>
      <c r="G34" s="87"/>
      <c r="H34" s="49"/>
      <c r="I34" s="49"/>
      <c r="J34" s="85"/>
      <c r="K34" s="85"/>
    </row>
    <row r="35" spans="1:11" ht="14.25">
      <c r="A35" s="39" t="s">
        <v>73</v>
      </c>
      <c r="B35" s="149" t="s">
        <v>48</v>
      </c>
      <c r="C35" s="149"/>
      <c r="D35" s="149"/>
      <c r="E35" s="47">
        <f>E16</f>
        <v>476625.9212000001</v>
      </c>
      <c r="F35" s="49"/>
      <c r="G35" s="87"/>
      <c r="H35" s="49"/>
      <c r="I35" s="49"/>
      <c r="J35" s="85"/>
      <c r="K35" s="85"/>
    </row>
    <row r="36" spans="1:11" ht="14.25">
      <c r="A36" s="39" t="s">
        <v>74</v>
      </c>
      <c r="B36" s="150" t="s">
        <v>15</v>
      </c>
      <c r="C36" s="151"/>
      <c r="D36" s="152"/>
      <c r="E36" s="47">
        <f>E17</f>
        <v>1057152.2192000002</v>
      </c>
      <c r="F36" s="49"/>
      <c r="G36" s="87"/>
      <c r="H36" s="49"/>
      <c r="I36" s="49"/>
      <c r="J36" s="85"/>
      <c r="K36" s="85"/>
    </row>
    <row r="37" spans="1:11" ht="14.25" customHeight="1">
      <c r="A37" s="39" t="s">
        <v>75</v>
      </c>
      <c r="B37" s="150" t="s">
        <v>49</v>
      </c>
      <c r="C37" s="151"/>
      <c r="D37" s="152"/>
      <c r="E37" s="47">
        <f>E18</f>
        <v>116716.2491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62" t="s">
        <v>29</v>
      </c>
      <c r="C38" s="163"/>
      <c r="D38" s="164"/>
      <c r="E38" s="78">
        <f>E20+E33</f>
        <v>3221639.6082</v>
      </c>
      <c r="F38" s="49"/>
      <c r="G38" s="49"/>
      <c r="H38" s="49"/>
      <c r="I38" s="49"/>
      <c r="J38" s="85"/>
      <c r="K38" s="85"/>
    </row>
    <row r="41" spans="2:4" ht="12.75">
      <c r="B41" t="s">
        <v>93</v>
      </c>
      <c r="D41" t="s">
        <v>94</v>
      </c>
    </row>
  </sheetData>
  <sheetProtection/>
  <mergeCells count="37">
    <mergeCell ref="B38:D38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44" bottom="0.3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hidden="1" customWidth="1"/>
    <col min="8" max="8" width="9.125" style="0" hidden="1" customWidth="1"/>
    <col min="9" max="9" width="18.125" style="0" hidden="1" customWidth="1"/>
    <col min="10" max="10" width="11.125" style="79" customWidth="1"/>
    <col min="11" max="11" width="12.875" style="79" customWidth="1"/>
    <col min="12" max="12" width="12.75390625" style="0" customWidth="1"/>
  </cols>
  <sheetData>
    <row r="1" spans="4:5" ht="12.75">
      <c r="D1" s="159" t="s">
        <v>0</v>
      </c>
      <c r="E1" s="159"/>
    </row>
    <row r="2" spans="4:5" ht="27" customHeight="1">
      <c r="D2" s="202" t="s">
        <v>95</v>
      </c>
      <c r="E2" s="202"/>
    </row>
    <row r="3" spans="4:5" ht="12.75">
      <c r="D3" s="159" t="s">
        <v>96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3" ht="15.75">
      <c r="B7" s="161" t="s">
        <v>42</v>
      </c>
      <c r="C7" s="161"/>
      <c r="D7" s="161"/>
      <c r="E7" s="161"/>
      <c r="G7" s="89"/>
      <c r="H7" s="89"/>
      <c r="I7" s="89"/>
      <c r="J7" s="194"/>
      <c r="K7" s="194"/>
      <c r="L7" s="89"/>
      <c r="M7" s="89"/>
    </row>
    <row r="8" spans="2:13" ht="15.75">
      <c r="B8" s="25"/>
      <c r="C8" s="25"/>
      <c r="D8" s="54" t="s">
        <v>98</v>
      </c>
      <c r="E8" s="54"/>
      <c r="G8" s="195"/>
      <c r="H8" s="195"/>
      <c r="I8" s="195"/>
      <c r="J8" s="90"/>
      <c r="K8" s="92"/>
      <c r="L8" s="89"/>
      <c r="M8" s="89"/>
    </row>
    <row r="9" spans="2:13" ht="14.25" customHeight="1">
      <c r="B9" s="26"/>
      <c r="C9" s="28"/>
      <c r="D9" s="27"/>
      <c r="E9" s="28"/>
      <c r="F9" s="29"/>
      <c r="G9" s="89">
        <v>3692.5</v>
      </c>
      <c r="H9" s="89"/>
      <c r="I9" s="89"/>
      <c r="J9" s="92"/>
      <c r="K9" s="92"/>
      <c r="L9" s="89"/>
      <c r="M9" s="89"/>
    </row>
    <row r="10" spans="1:13" ht="24.75" customHeight="1">
      <c r="A10" s="41" t="s">
        <v>44</v>
      </c>
      <c r="B10" s="153" t="s">
        <v>45</v>
      </c>
      <c r="C10" s="154"/>
      <c r="D10" s="155"/>
      <c r="E10" s="55" t="s">
        <v>46</v>
      </c>
      <c r="G10" s="91"/>
      <c r="H10" s="89"/>
      <c r="I10" s="89"/>
      <c r="J10" s="92"/>
      <c r="K10" s="92"/>
      <c r="L10" s="89"/>
      <c r="M10" s="89"/>
    </row>
    <row r="11" spans="1:13" ht="20.25" customHeight="1">
      <c r="A11" s="32"/>
      <c r="B11" s="156" t="s">
        <v>9</v>
      </c>
      <c r="C11" s="157"/>
      <c r="D11" s="158"/>
      <c r="E11" s="31">
        <f>E12+E13</f>
        <v>3553063.6410200004</v>
      </c>
      <c r="G11" s="93"/>
      <c r="H11" s="89"/>
      <c r="I11" s="94"/>
      <c r="J11" s="93"/>
      <c r="K11" s="93"/>
      <c r="L11" s="89"/>
      <c r="M11" s="89"/>
    </row>
    <row r="12" spans="1:13" ht="15.75">
      <c r="A12" s="32"/>
      <c r="B12" s="156" t="s">
        <v>10</v>
      </c>
      <c r="C12" s="157"/>
      <c r="D12" s="158"/>
      <c r="E12" s="31">
        <f>E20</f>
        <v>1219125.2999999998</v>
      </c>
      <c r="G12" s="95"/>
      <c r="H12" s="89"/>
      <c r="I12" s="94"/>
      <c r="J12" s="95"/>
      <c r="K12" s="95"/>
      <c r="L12" s="89"/>
      <c r="M12" s="89"/>
    </row>
    <row r="13" spans="1:13" ht="15.75">
      <c r="A13" s="32"/>
      <c r="B13" s="156" t="s">
        <v>11</v>
      </c>
      <c r="C13" s="157"/>
      <c r="D13" s="158"/>
      <c r="E13" s="31">
        <f>E15+E16+E17+E18</f>
        <v>2333938.3410200006</v>
      </c>
      <c r="G13" s="95"/>
      <c r="H13" s="89"/>
      <c r="I13" s="94"/>
      <c r="J13" s="95"/>
      <c r="K13" s="95"/>
      <c r="L13" s="89"/>
      <c r="M13" s="89"/>
    </row>
    <row r="14" spans="1:13" ht="12.75">
      <c r="A14" s="32"/>
      <c r="B14" s="138" t="s">
        <v>12</v>
      </c>
      <c r="C14" s="139"/>
      <c r="D14" s="140"/>
      <c r="E14" s="39"/>
      <c r="G14" s="96"/>
      <c r="H14" s="89"/>
      <c r="I14" s="88"/>
      <c r="J14" s="97"/>
      <c r="K14" s="92"/>
      <c r="L14" s="89"/>
      <c r="M14" s="89"/>
    </row>
    <row r="15" spans="1:13" ht="14.25">
      <c r="A15" s="32"/>
      <c r="B15" s="149" t="s">
        <v>47</v>
      </c>
      <c r="C15" s="149"/>
      <c r="D15" s="149"/>
      <c r="E15" s="31">
        <f>'2017'!E15*1.1</f>
        <v>518394.51256999996</v>
      </c>
      <c r="G15" s="96"/>
      <c r="H15" s="89"/>
      <c r="I15" s="88" t="s">
        <v>89</v>
      </c>
      <c r="J15" s="97"/>
      <c r="K15" s="92"/>
      <c r="L15" s="89"/>
      <c r="M15" s="89"/>
    </row>
    <row r="16" spans="1:13" ht="14.25">
      <c r="A16" s="32"/>
      <c r="B16" s="149" t="s">
        <v>48</v>
      </c>
      <c r="C16" s="149"/>
      <c r="D16" s="149"/>
      <c r="E16" s="31">
        <f>'2017'!E16*1.1</f>
        <v>524288.5133200001</v>
      </c>
      <c r="G16" s="96"/>
      <c r="H16" s="89"/>
      <c r="I16" s="88"/>
      <c r="J16" s="97"/>
      <c r="K16" s="92"/>
      <c r="L16" s="89"/>
      <c r="M16" s="89"/>
    </row>
    <row r="17" spans="1:13" ht="14.25">
      <c r="A17" s="32"/>
      <c r="B17" s="150" t="s">
        <v>15</v>
      </c>
      <c r="C17" s="151"/>
      <c r="D17" s="152"/>
      <c r="E17" s="31">
        <f>'2017'!E17*1.1</f>
        <v>1162867.4411200003</v>
      </c>
      <c r="G17" s="96"/>
      <c r="H17" s="89"/>
      <c r="I17" s="88"/>
      <c r="J17" s="97"/>
      <c r="K17" s="92"/>
      <c r="L17" s="89"/>
      <c r="M17" s="89"/>
    </row>
    <row r="18" spans="1:13" ht="15" customHeight="1">
      <c r="A18" s="32"/>
      <c r="B18" s="150" t="s">
        <v>49</v>
      </c>
      <c r="C18" s="151"/>
      <c r="D18" s="152"/>
      <c r="E18" s="31">
        <f>'2017'!E18*1.1</f>
        <v>128387.87401000001</v>
      </c>
      <c r="G18" s="96"/>
      <c r="H18" s="89"/>
      <c r="I18" s="88"/>
      <c r="J18" s="97"/>
      <c r="K18" s="92"/>
      <c r="L18" s="89"/>
      <c r="M18" s="89"/>
    </row>
    <row r="19" spans="1:13" ht="24" customHeight="1">
      <c r="A19" s="41"/>
      <c r="B19" s="153" t="s">
        <v>45</v>
      </c>
      <c r="C19" s="154"/>
      <c r="D19" s="155"/>
      <c r="E19" s="59" t="s">
        <v>50</v>
      </c>
      <c r="F19" s="60"/>
      <c r="G19" s="89"/>
      <c r="H19" s="89"/>
      <c r="I19" s="89"/>
      <c r="J19" s="92"/>
      <c r="K19" s="92"/>
      <c r="L19" s="89"/>
      <c r="M19" s="89"/>
    </row>
    <row r="20" spans="1:13" ht="18" customHeight="1">
      <c r="A20" s="61" t="s">
        <v>51</v>
      </c>
      <c r="B20" s="180" t="s">
        <v>52</v>
      </c>
      <c r="C20" s="181"/>
      <c r="D20" s="182"/>
      <c r="E20" s="31">
        <f>E21+E22+E24+E25+E26+E27+E28+E29+E30+E31+E23</f>
        <v>1219125.2999999998</v>
      </c>
      <c r="F20" s="60"/>
      <c r="G20" s="96"/>
      <c r="H20" s="89"/>
      <c r="I20" s="88"/>
      <c r="J20" s="98"/>
      <c r="K20" s="99"/>
      <c r="L20" s="89"/>
      <c r="M20" s="89"/>
    </row>
    <row r="21" spans="1:13" ht="27.75" customHeight="1">
      <c r="A21" s="64" t="s">
        <v>53</v>
      </c>
      <c r="B21" s="185" t="s">
        <v>54</v>
      </c>
      <c r="C21" s="186"/>
      <c r="D21" s="187"/>
      <c r="E21" s="104">
        <v>110046</v>
      </c>
      <c r="F21" s="100"/>
      <c r="H21" s="60"/>
      <c r="I21" s="108" t="s">
        <v>99</v>
      </c>
      <c r="J21" s="98"/>
      <c r="K21" s="99"/>
      <c r="L21" s="89"/>
      <c r="M21" s="89"/>
    </row>
    <row r="22" spans="1:13" ht="26.25" customHeight="1">
      <c r="A22" s="65" t="s">
        <v>55</v>
      </c>
      <c r="B22" s="141" t="s">
        <v>56</v>
      </c>
      <c r="C22" s="142"/>
      <c r="D22" s="143"/>
      <c r="E22" s="105">
        <v>0</v>
      </c>
      <c r="F22" s="60"/>
      <c r="G22" s="35">
        <v>0.34</v>
      </c>
      <c r="I22" s="33"/>
      <c r="J22" s="97"/>
      <c r="K22" s="92"/>
      <c r="L22" s="89"/>
      <c r="M22" s="89"/>
    </row>
    <row r="23" spans="1:13" ht="26.25" customHeight="1">
      <c r="A23" s="65" t="s">
        <v>57</v>
      </c>
      <c r="B23" s="141" t="s">
        <v>58</v>
      </c>
      <c r="C23" s="142"/>
      <c r="D23" s="143"/>
      <c r="E23" s="105">
        <f aca="true" t="shared" si="0" ref="E23:E31">G$9*G23*12</f>
        <v>19496.4</v>
      </c>
      <c r="F23" s="60"/>
      <c r="G23" s="35">
        <v>0.44</v>
      </c>
      <c r="I23" s="33"/>
      <c r="J23" s="97"/>
      <c r="K23" s="92"/>
      <c r="L23" s="89"/>
      <c r="M23" s="89"/>
    </row>
    <row r="24" spans="1:14" ht="104.25" customHeight="1">
      <c r="A24" s="64" t="s">
        <v>59</v>
      </c>
      <c r="B24" s="141" t="s">
        <v>82</v>
      </c>
      <c r="C24" s="144"/>
      <c r="D24" s="145"/>
      <c r="E24" s="105">
        <f t="shared" si="0"/>
        <v>227310.3</v>
      </c>
      <c r="F24" s="60"/>
      <c r="G24" s="96">
        <v>5.13</v>
      </c>
      <c r="I24" s="33"/>
      <c r="J24" s="82"/>
      <c r="K24" s="85"/>
      <c r="L24" s="72"/>
      <c r="M24" s="49"/>
      <c r="N24" s="49"/>
    </row>
    <row r="25" spans="1:14" ht="18.75" customHeight="1">
      <c r="A25" s="64" t="s">
        <v>61</v>
      </c>
      <c r="B25" s="165" t="s">
        <v>62</v>
      </c>
      <c r="C25" s="166"/>
      <c r="D25" s="167"/>
      <c r="E25" s="105">
        <f t="shared" si="0"/>
        <v>81087.3</v>
      </c>
      <c r="G25" s="35">
        <v>1.83</v>
      </c>
      <c r="I25" s="33"/>
      <c r="J25" s="82"/>
      <c r="K25" s="85"/>
      <c r="L25" s="72"/>
      <c r="M25" s="49"/>
      <c r="N25" s="49"/>
    </row>
    <row r="26" spans="1:14" ht="18.75" customHeight="1">
      <c r="A26" s="64" t="s">
        <v>63</v>
      </c>
      <c r="B26" s="199" t="s">
        <v>83</v>
      </c>
      <c r="C26" s="200"/>
      <c r="D26" s="201"/>
      <c r="E26" s="105">
        <f t="shared" si="0"/>
        <v>213131.09999999998</v>
      </c>
      <c r="G26" s="35">
        <v>4.81</v>
      </c>
      <c r="I26" s="33"/>
      <c r="J26" s="82"/>
      <c r="K26" s="85"/>
      <c r="L26" s="72"/>
      <c r="M26" s="49"/>
      <c r="N26" s="49"/>
    </row>
    <row r="27" spans="1:14" ht="18.75" customHeight="1">
      <c r="A27" s="64" t="s">
        <v>65</v>
      </c>
      <c r="B27" s="199" t="s">
        <v>84</v>
      </c>
      <c r="C27" s="200"/>
      <c r="D27" s="201"/>
      <c r="E27" s="105">
        <f t="shared" si="0"/>
        <v>86847.6</v>
      </c>
      <c r="G27" s="35">
        <v>1.96</v>
      </c>
      <c r="I27" s="33"/>
      <c r="J27" s="82"/>
      <c r="K27" s="85"/>
      <c r="L27" s="72"/>
      <c r="M27" s="49"/>
      <c r="N27" s="49"/>
    </row>
    <row r="28" spans="1:14" ht="15.75" customHeight="1">
      <c r="A28" s="65" t="s">
        <v>67</v>
      </c>
      <c r="B28" s="165" t="s">
        <v>64</v>
      </c>
      <c r="C28" s="166"/>
      <c r="D28" s="167"/>
      <c r="E28" s="105">
        <f t="shared" si="0"/>
        <v>62920.2</v>
      </c>
      <c r="G28" s="35">
        <v>1.42</v>
      </c>
      <c r="I28" s="33"/>
      <c r="J28" s="82"/>
      <c r="K28" s="85"/>
      <c r="L28" s="72"/>
      <c r="M28" s="49"/>
      <c r="N28" s="49"/>
    </row>
    <row r="29" spans="1:14" ht="17.25" customHeight="1">
      <c r="A29" s="64" t="s">
        <v>68</v>
      </c>
      <c r="B29" s="165" t="s">
        <v>66</v>
      </c>
      <c r="C29" s="166"/>
      <c r="D29" s="167"/>
      <c r="E29" s="105">
        <f t="shared" si="0"/>
        <v>113876.69999999998</v>
      </c>
      <c r="G29" s="35">
        <v>2.57</v>
      </c>
      <c r="I29" s="33"/>
      <c r="J29" s="82"/>
      <c r="K29" s="85"/>
      <c r="L29" s="72"/>
      <c r="M29" s="49"/>
      <c r="N29" s="49"/>
    </row>
    <row r="30" spans="1:14" ht="16.5" customHeight="1">
      <c r="A30" s="65" t="s">
        <v>85</v>
      </c>
      <c r="B30" s="199" t="s">
        <v>92</v>
      </c>
      <c r="C30" s="166"/>
      <c r="D30" s="167"/>
      <c r="E30" s="105">
        <f t="shared" si="0"/>
        <v>29244.600000000002</v>
      </c>
      <c r="G30" s="35">
        <v>0.66</v>
      </c>
      <c r="I30" s="33"/>
      <c r="J30" s="82"/>
      <c r="K30" s="85"/>
      <c r="L30" s="72"/>
      <c r="M30" s="49"/>
      <c r="N30" s="49"/>
    </row>
    <row r="31" spans="1:14" ht="19.5" customHeight="1">
      <c r="A31" s="74" t="s">
        <v>86</v>
      </c>
      <c r="B31" s="168" t="s">
        <v>69</v>
      </c>
      <c r="C31" s="169"/>
      <c r="D31" s="170"/>
      <c r="E31" s="105">
        <f t="shared" si="0"/>
        <v>275165.1</v>
      </c>
      <c r="G31" s="35">
        <v>6.21</v>
      </c>
      <c r="I31" s="33"/>
      <c r="J31" s="82"/>
      <c r="K31" s="85"/>
      <c r="L31" s="72"/>
      <c r="M31" s="49"/>
      <c r="N31" s="49"/>
    </row>
    <row r="32" spans="1:7" ht="12.75">
      <c r="A32" s="39"/>
      <c r="B32" s="171"/>
      <c r="C32" s="172"/>
      <c r="D32" s="173"/>
      <c r="E32" s="75"/>
      <c r="G32" s="86"/>
    </row>
    <row r="33" spans="1:7" ht="19.5" customHeight="1">
      <c r="A33" s="61" t="s">
        <v>70</v>
      </c>
      <c r="B33" s="180" t="s">
        <v>71</v>
      </c>
      <c r="C33" s="181"/>
      <c r="D33" s="182"/>
      <c r="E33" s="45">
        <f>E34+E35+E36+E37</f>
        <v>2333938.3410200006</v>
      </c>
      <c r="G33" s="86"/>
    </row>
    <row r="34" spans="1:11" ht="14.25">
      <c r="A34" s="39" t="s">
        <v>72</v>
      </c>
      <c r="B34" s="149" t="s">
        <v>47</v>
      </c>
      <c r="C34" s="149"/>
      <c r="D34" s="149"/>
      <c r="E34" s="47">
        <f>E15</f>
        <v>518394.51256999996</v>
      </c>
      <c r="F34" s="49"/>
      <c r="G34" s="87"/>
      <c r="H34" s="49"/>
      <c r="I34" s="49"/>
      <c r="J34" s="85"/>
      <c r="K34" s="85"/>
    </row>
    <row r="35" spans="1:11" ht="14.25">
      <c r="A35" s="39" t="s">
        <v>73</v>
      </c>
      <c r="B35" s="149" t="s">
        <v>48</v>
      </c>
      <c r="C35" s="149"/>
      <c r="D35" s="149"/>
      <c r="E35" s="47">
        <f>E16</f>
        <v>524288.5133200001</v>
      </c>
      <c r="F35" s="49"/>
      <c r="G35" s="87"/>
      <c r="H35" s="49"/>
      <c r="I35" s="49"/>
      <c r="J35" s="85"/>
      <c r="K35" s="85"/>
    </row>
    <row r="36" spans="1:11" ht="14.25">
      <c r="A36" s="39" t="s">
        <v>74</v>
      </c>
      <c r="B36" s="150" t="s">
        <v>15</v>
      </c>
      <c r="C36" s="151"/>
      <c r="D36" s="152"/>
      <c r="E36" s="47">
        <f>E17</f>
        <v>1162867.4411200003</v>
      </c>
      <c r="F36" s="49"/>
      <c r="G36" s="87"/>
      <c r="H36" s="49"/>
      <c r="I36" s="49"/>
      <c r="J36" s="85"/>
      <c r="K36" s="85"/>
    </row>
    <row r="37" spans="1:11" ht="14.25" customHeight="1">
      <c r="A37" s="39" t="s">
        <v>75</v>
      </c>
      <c r="B37" s="150" t="s">
        <v>49</v>
      </c>
      <c r="C37" s="151"/>
      <c r="D37" s="152"/>
      <c r="E37" s="47">
        <f>E18</f>
        <v>128387.87401000001</v>
      </c>
      <c r="F37" s="49"/>
      <c r="G37" s="87"/>
      <c r="H37" s="49"/>
      <c r="I37" s="49"/>
      <c r="J37" s="85"/>
      <c r="K37" s="85"/>
    </row>
    <row r="38" spans="1:11" ht="25.5" customHeight="1">
      <c r="A38" s="41"/>
      <c r="B38" s="162" t="s">
        <v>29</v>
      </c>
      <c r="C38" s="163"/>
      <c r="D38" s="164"/>
      <c r="E38" s="78">
        <f>E20+E33</f>
        <v>3553063.6410200004</v>
      </c>
      <c r="F38" s="49"/>
      <c r="G38" s="49"/>
      <c r="H38" s="49"/>
      <c r="I38" s="49"/>
      <c r="J38" s="85"/>
      <c r="K38" s="85"/>
    </row>
    <row r="41" spans="1:5" ht="12.75">
      <c r="A41" s="159" t="s">
        <v>97</v>
      </c>
      <c r="B41" s="159"/>
      <c r="C41" s="159"/>
      <c r="D41" s="159"/>
      <c r="E41" s="159"/>
    </row>
  </sheetData>
  <sheetProtection/>
  <mergeCells count="38"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J7:K7"/>
    <mergeCell ref="G8:I8"/>
    <mergeCell ref="B10:D10"/>
    <mergeCell ref="B11:D11"/>
    <mergeCell ref="B12:D12"/>
    <mergeCell ref="B13:D13"/>
    <mergeCell ref="A41:E41"/>
    <mergeCell ref="D1:E1"/>
    <mergeCell ref="D2:E2"/>
    <mergeCell ref="D3:E3"/>
    <mergeCell ref="B5:E5"/>
    <mergeCell ref="B6:E6"/>
    <mergeCell ref="B7:E7"/>
    <mergeCell ref="B14:D14"/>
    <mergeCell ref="B15:D15"/>
    <mergeCell ref="B16:D16"/>
  </mergeCells>
  <printOptions/>
  <pageMargins left="0.7" right="0.7" top="0.33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Александра Николаевна Савосина</cp:lastModifiedBy>
  <cp:lastPrinted>2018-12-20T12:47:45Z</cp:lastPrinted>
  <dcterms:created xsi:type="dcterms:W3CDTF">2011-04-15T12:15:53Z</dcterms:created>
  <dcterms:modified xsi:type="dcterms:W3CDTF">2020-01-16T08:22:42Z</dcterms:modified>
  <cp:category/>
  <cp:version/>
  <cp:contentType/>
  <cp:contentStatus/>
</cp:coreProperties>
</file>