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8190" activeTab="7"/>
  </bookViews>
  <sheets>
    <sheet name="2010г." sheetId="1" r:id="rId1"/>
    <sheet name="2011г." sheetId="2" r:id="rId2"/>
    <sheet name="2012г." sheetId="3" r:id="rId3"/>
    <sheet name="2013г." sheetId="4" r:id="rId4"/>
    <sheet name="2014г." sheetId="5" r:id="rId5"/>
    <sheet name="2015г." sheetId="6" r:id="rId6"/>
    <sheet name="2016г." sheetId="7" r:id="rId7"/>
    <sheet name="2017" sheetId="8" r:id="rId8"/>
  </sheets>
  <definedNames/>
  <calcPr fullCalcOnLoad="1"/>
</workbook>
</file>

<file path=xl/sharedStrings.xml><?xml version="1.0" encoding="utf-8"?>
<sst xmlns="http://schemas.openxmlformats.org/spreadsheetml/2006/main" count="407" uniqueCount="96">
  <si>
    <t>"Утверждаю"</t>
  </si>
  <si>
    <t>Генеральный директор ООО" ЖКС №1"</t>
  </si>
  <si>
    <t>_____________________ Ю.Д.Кирюшов</t>
  </si>
  <si>
    <t xml:space="preserve">Смета затрат по содержанию жилого дома по адресу  </t>
  </si>
  <si>
    <t>Школьная д.114 к.2</t>
  </si>
  <si>
    <t>на 2010 г.</t>
  </si>
  <si>
    <t>площадь дома</t>
  </si>
  <si>
    <t>ДОХОДЫ ( ГОД )</t>
  </si>
  <si>
    <t>руб.</t>
  </si>
  <si>
    <t>Начислено всего,  в том числе:</t>
  </si>
  <si>
    <t>жилищные услуги</t>
  </si>
  <si>
    <t>коммунальные услуги</t>
  </si>
  <si>
    <t>в том числе :</t>
  </si>
  <si>
    <t>Услуги ХВС</t>
  </si>
  <si>
    <t>Услуги ГВС</t>
  </si>
  <si>
    <t>Отопление</t>
  </si>
  <si>
    <t>Электроснабжение</t>
  </si>
  <si>
    <t>РАСХОДЫ ( ГОД ) с НДС</t>
  </si>
  <si>
    <t>Дератизация</t>
  </si>
  <si>
    <t>Комплексное техническое обслуживание лифтов</t>
  </si>
  <si>
    <t>Освидетельствование лифтов</t>
  </si>
  <si>
    <t>Вывоз мусора</t>
  </si>
  <si>
    <t>Техническое обслуживание сигналов обратно-диспетчерской связи ( ОДС )</t>
  </si>
  <si>
    <t>Прием и обработка сигналов ОДС</t>
  </si>
  <si>
    <t>Аварийное обслуживание</t>
  </si>
  <si>
    <t xml:space="preserve">Техническое обслуживание сигналов автоматизированной противопожарной защиты ( АППЗ ) </t>
  </si>
  <si>
    <t>Техн.обсл.сигналов переговорно-замочного устройства( ПЗУ)</t>
  </si>
  <si>
    <t>Обслуживание узлов учета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</si>
  <si>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</t>
  </si>
  <si>
    <t>ВСЕГО РАСХОДОВ ЗА ГОД при 100% поступлении</t>
  </si>
  <si>
    <t>Составила</t>
  </si>
  <si>
    <t>Гл.экономист Игнатьева Т.А.347-34-08</t>
  </si>
  <si>
    <t xml:space="preserve">Смета затрат по содержанию жилого фонда по адресу  </t>
  </si>
  <si>
    <t>на 2011 г.</t>
  </si>
  <si>
    <t>Техническое обслуживание сигналов обратно-диспетчерской связи (ОДС)</t>
  </si>
  <si>
    <t>Техническое обслуживание сигналов автоматизированной противопожарной защиты (АППЗ)</t>
  </si>
  <si>
    <t>Техн.обсл.сигналов переговорно-замочного устройства (ПЗУ)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</si>
  <si>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расходы, резерв на текущий ремонт</t>
  </si>
  <si>
    <t>Гл.экономист Игнатьева Т.А.</t>
  </si>
  <si>
    <t>_____________________ Воробьев С.В.</t>
  </si>
  <si>
    <t>Смета доходов и расходов на жилищные и коммунальные услуги</t>
  </si>
  <si>
    <t xml:space="preserve"> многоквартирного дома по адресу</t>
  </si>
  <si>
    <t>ул. Школьная д.114 к.2</t>
  </si>
  <si>
    <t>на 2012г.</t>
  </si>
  <si>
    <t>№</t>
  </si>
  <si>
    <t>Наименование услуги</t>
  </si>
  <si>
    <t>Доходы ( год) с НДС)            руб.</t>
  </si>
  <si>
    <t>Холодное водоснабжение и водоотведение</t>
  </si>
  <si>
    <t>Горячее водоснабжение</t>
  </si>
  <si>
    <t>Электроснабжение на общедомовые нужды</t>
  </si>
  <si>
    <t>Расходы (год) с НДС        руб.</t>
  </si>
  <si>
    <t>1.</t>
  </si>
  <si>
    <t>1. Жилищные услуги</t>
  </si>
  <si>
    <t>1.1.</t>
  </si>
  <si>
    <t>Комплексное техническое обслуживание лифтов, освидетельствование лифтов</t>
  </si>
  <si>
    <t>1.2.</t>
  </si>
  <si>
    <t>Техническое обслуживание переговорно-замочных устройств (ПЗУ)</t>
  </si>
  <si>
    <t>1.3.</t>
  </si>
  <si>
    <t>Техническое обслуживание автоматической противопожарной защиты ( АППЗ)</t>
  </si>
  <si>
    <t>1.4.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</si>
  <si>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манометров), уборка лестничных клеток. </t>
  </si>
  <si>
    <t>1.5.</t>
  </si>
  <si>
    <t>Содержание территории</t>
  </si>
  <si>
    <t>1.6.</t>
  </si>
  <si>
    <t>Очистка мусоропроводов</t>
  </si>
  <si>
    <t>1.7.</t>
  </si>
  <si>
    <t>Управление многоквартирным домом</t>
  </si>
  <si>
    <t>1.8.</t>
  </si>
  <si>
    <t>1.9.</t>
  </si>
  <si>
    <t>Текущий ремонт</t>
  </si>
  <si>
    <t>2.</t>
  </si>
  <si>
    <t>2.Коммунальные услуги</t>
  </si>
  <si>
    <t>2.1.</t>
  </si>
  <si>
    <t>2.2.</t>
  </si>
  <si>
    <t>2.3.</t>
  </si>
  <si>
    <t>2.4.</t>
  </si>
  <si>
    <t>собственникам помещений многоквартирного дома по адресу</t>
  </si>
  <si>
    <t>на 2013г.</t>
  </si>
  <si>
    <t>на 2014г.</t>
  </si>
  <si>
    <t>на 2015г.</t>
  </si>
  <si>
    <t>_____________________ Осипов П.Н.</t>
  </si>
  <si>
    <t>на 2016г.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</si>
  <si>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манометров). </t>
  </si>
  <si>
    <t>Вывоз твердых бытовых отходов</t>
  </si>
  <si>
    <t>Уборка лестничных клеток</t>
  </si>
  <si>
    <t>1.10.</t>
  </si>
  <si>
    <t>1.11.</t>
  </si>
  <si>
    <t>на 2017г.</t>
  </si>
  <si>
    <t>_____________________ Иванов М.В.</t>
  </si>
  <si>
    <t xml:space="preserve">   2016*1,1   </t>
  </si>
  <si>
    <t xml:space="preserve">   11 мес 2016 / 11*12   </t>
  </si>
  <si>
    <t xml:space="preserve">  Эксплуатация коллективных приборов учета  </t>
  </si>
  <si>
    <t>Эксплуатация коллективных приборов учета</t>
  </si>
  <si>
    <t xml:space="preserve">Начальник ПДО </t>
  </si>
  <si>
    <t>Бабаханов Р.А.</t>
  </si>
  <si>
    <t>Генеральный директор ООО" ЖКС №1  Приморского района"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</si>
</sst>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8" fillId="0" borderId="0" xfId="52" applyFont="1">
      <alignment/>
      <protection/>
    </xf>
    <xf numFmtId="0" fontId="0" fillId="0" borderId="0" xfId="52">
      <alignment/>
      <protection/>
    </xf>
    <xf numFmtId="0" fontId="20" fillId="0" borderId="0" xfId="52" applyFont="1" applyAlignment="1">
      <alignment horizontal="center"/>
      <protection/>
    </xf>
    <xf numFmtId="0" fontId="21" fillId="0" borderId="0" xfId="52" applyFont="1" applyAlignment="1">
      <alignment horizontal="center" wrapText="1"/>
      <protection/>
    </xf>
    <xf numFmtId="0" fontId="21" fillId="0" borderId="0" xfId="52" applyFont="1" applyAlignment="1">
      <alignment horizontal="left" wrapText="1"/>
      <protection/>
    </xf>
    <xf numFmtId="0" fontId="0" fillId="0" borderId="0" xfId="52" applyFont="1">
      <alignment/>
      <protection/>
    </xf>
    <xf numFmtId="0" fontId="21" fillId="0" borderId="0" xfId="52" applyFont="1" applyAlignment="1">
      <alignment horizontal="left"/>
      <protection/>
    </xf>
    <xf numFmtId="0" fontId="19" fillId="24" borderId="10" xfId="52" applyFont="1" applyFill="1" applyBorder="1" applyAlignment="1">
      <alignment horizontal="center"/>
      <protection/>
    </xf>
    <xf numFmtId="4" fontId="19" fillId="0" borderId="10" xfId="52" applyNumberFormat="1" applyFont="1" applyBorder="1" applyAlignment="1">
      <alignment horizontal="center"/>
      <protection/>
    </xf>
    <xf numFmtId="0" fontId="0" fillId="0" borderId="10" xfId="52" applyBorder="1">
      <alignment/>
      <protection/>
    </xf>
    <xf numFmtId="9" fontId="0" fillId="0" borderId="10" xfId="52" applyNumberFormat="1" applyBorder="1" applyAlignment="1">
      <alignment horizontal="left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0" xfId="52" applyBorder="1" applyAlignment="1">
      <alignment horizontal="center"/>
      <protection/>
    </xf>
    <xf numFmtId="4" fontId="19" fillId="24" borderId="10" xfId="52" applyNumberFormat="1" applyFont="1" applyFill="1" applyBorder="1" applyAlignment="1">
      <alignment horizontal="center"/>
      <protection/>
    </xf>
    <xf numFmtId="0" fontId="0" fillId="24" borderId="10" xfId="52" applyFill="1" applyBorder="1">
      <alignment/>
      <protection/>
    </xf>
    <xf numFmtId="4" fontId="0" fillId="0" borderId="10" xfId="52" applyNumberFormat="1" applyBorder="1" applyAlignment="1">
      <alignment horizontal="center"/>
      <protection/>
    </xf>
    <xf numFmtId="43" fontId="0" fillId="0" borderId="10" xfId="59" applyFont="1" applyBorder="1" applyAlignment="1">
      <alignment horizontal="center"/>
    </xf>
    <xf numFmtId="43" fontId="0" fillId="0" borderId="10" xfId="59" applyFont="1" applyBorder="1" applyAlignment="1">
      <alignment/>
    </xf>
    <xf numFmtId="4" fontId="19" fillId="0" borderId="13" xfId="52" applyNumberFormat="1" applyFont="1" applyBorder="1" applyAlignment="1">
      <alignment horizontal="center"/>
      <protection/>
    </xf>
    <xf numFmtId="4" fontId="0" fillId="0" borderId="13" xfId="52" applyNumberFormat="1" applyBorder="1" applyAlignment="1">
      <alignment horizontal="center"/>
      <protection/>
    </xf>
    <xf numFmtId="4" fontId="0" fillId="0" borderId="10" xfId="52" applyNumberFormat="1" applyBorder="1" applyAlignment="1">
      <alignment wrapText="1"/>
      <protection/>
    </xf>
    <xf numFmtId="43" fontId="19" fillId="0" borderId="10" xfId="59" applyFont="1" applyBorder="1" applyAlignment="1">
      <alignment/>
    </xf>
    <xf numFmtId="0" fontId="19" fillId="0" borderId="0" xfId="52" applyFont="1" applyBorder="1" applyAlignment="1">
      <alignment wrapText="1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24" borderId="10" xfId="0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9" fontId="0" fillId="0" borderId="10" xfId="0" applyNumberFormat="1" applyBorder="1" applyAlignment="1">
      <alignment horizontal="left"/>
    </xf>
    <xf numFmtId="43" fontId="0" fillId="0" borderId="0" xfId="59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4" fontId="19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43" fontId="0" fillId="0" borderId="10" xfId="59" applyFont="1" applyBorder="1" applyAlignment="1">
      <alignment horizontal="center"/>
    </xf>
    <xf numFmtId="43" fontId="0" fillId="0" borderId="10" xfId="59" applyFont="1" applyBorder="1" applyAlignment="1">
      <alignment/>
    </xf>
    <xf numFmtId="4" fontId="19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9" fillId="24" borderId="10" xfId="0" applyFont="1" applyFill="1" applyBorder="1" applyAlignment="1">
      <alignment horizontal="center" wrapText="1"/>
    </xf>
    <xf numFmtId="43" fontId="26" fillId="0" borderId="0" xfId="0" applyNumberFormat="1" applyFont="1" applyAlignment="1">
      <alignment/>
    </xf>
    <xf numFmtId="165" fontId="19" fillId="0" borderId="0" xfId="59" applyNumberFormat="1" applyFont="1" applyAlignment="1">
      <alignment/>
    </xf>
    <xf numFmtId="165" fontId="0" fillId="0" borderId="0" xfId="59" applyNumberFormat="1" applyFont="1" applyAlignment="1">
      <alignment/>
    </xf>
    <xf numFmtId="43" fontId="24" fillId="0" borderId="0" xfId="0" applyNumberFormat="1" applyFont="1" applyAlignment="1">
      <alignment/>
    </xf>
    <xf numFmtId="4" fontId="19" fillId="2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6" fillId="0" borderId="10" xfId="0" applyFont="1" applyBorder="1" applyAlignment="1">
      <alignment horizontal="center"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25" fillId="0" borderId="10" xfId="59" applyNumberFormat="1" applyFont="1" applyBorder="1" applyAlignment="1">
      <alignment horizontal="center"/>
    </xf>
    <xf numFmtId="4" fontId="25" fillId="0" borderId="10" xfId="59" applyNumberFormat="1" applyFont="1" applyBorder="1" applyAlignment="1">
      <alignment horizontal="center"/>
    </xf>
    <xf numFmtId="165" fontId="0" fillId="0" borderId="0" xfId="59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65" fontId="18" fillId="0" borderId="0" xfId="59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65" fontId="19" fillId="24" borderId="10" xfId="59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3" fontId="26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26" fillId="0" borderId="0" xfId="0" applyNumberFormat="1" applyFont="1" applyFill="1" applyBorder="1" applyAlignment="1">
      <alignment/>
    </xf>
    <xf numFmtId="43" fontId="26" fillId="0" borderId="0" xfId="0" applyNumberFormat="1" applyFont="1" applyFill="1" applyBorder="1" applyAlignment="1">
      <alignment/>
    </xf>
    <xf numFmtId="165" fontId="19" fillId="0" borderId="0" xfId="59" applyNumberFormat="1" applyFont="1" applyFill="1" applyBorder="1" applyAlignment="1">
      <alignment/>
    </xf>
    <xf numFmtId="165" fontId="0" fillId="0" borderId="0" xfId="59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24" fillId="0" borderId="0" xfId="0" applyNumberFormat="1" applyFont="1" applyFill="1" applyBorder="1" applyAlignment="1">
      <alignment/>
    </xf>
    <xf numFmtId="4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65" fontId="18" fillId="0" borderId="0" xfId="59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165" fontId="0" fillId="0" borderId="0" xfId="5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3" fontId="0" fillId="0" borderId="0" xfId="0" applyNumberFormat="1" applyFill="1" applyBorder="1" applyAlignment="1">
      <alignment horizontal="center"/>
    </xf>
    <xf numFmtId="4" fontId="25" fillId="0" borderId="14" xfId="59" applyNumberFormat="1" applyFont="1" applyFill="1" applyBorder="1" applyAlignment="1">
      <alignment horizontal="center"/>
    </xf>
    <xf numFmtId="2" fontId="25" fillId="0" borderId="10" xfId="59" applyNumberFormat="1" applyFont="1" applyFill="1" applyBorder="1" applyAlignment="1">
      <alignment horizontal="center"/>
    </xf>
    <xf numFmtId="4" fontId="25" fillId="0" borderId="10" xfId="59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19" fillId="0" borderId="11" xfId="52" applyFont="1" applyBorder="1" applyAlignment="1">
      <alignment wrapText="1"/>
      <protection/>
    </xf>
    <xf numFmtId="0" fontId="19" fillId="0" borderId="12" xfId="52" applyFont="1" applyBorder="1" applyAlignment="1">
      <alignment wrapText="1"/>
      <protection/>
    </xf>
    <xf numFmtId="0" fontId="19" fillId="0" borderId="13" xfId="52" applyFont="1" applyBorder="1" applyAlignment="1">
      <alignment wrapText="1"/>
      <protection/>
    </xf>
    <xf numFmtId="0" fontId="0" fillId="0" borderId="11" xfId="52" applyBorder="1" applyAlignment="1">
      <alignment wrapText="1"/>
      <protection/>
    </xf>
    <xf numFmtId="0" fontId="0" fillId="0" borderId="12" xfId="52" applyBorder="1" applyAlignment="1">
      <alignment wrapText="1"/>
      <protection/>
    </xf>
    <xf numFmtId="0" fontId="0" fillId="0" borderId="13" xfId="52" applyBorder="1" applyAlignment="1">
      <alignment wrapText="1"/>
      <protection/>
    </xf>
    <xf numFmtId="0" fontId="0" fillId="0" borderId="11" xfId="52" applyFont="1" applyBorder="1" applyAlignment="1">
      <alignment wrapText="1"/>
      <protection/>
    </xf>
    <xf numFmtId="0" fontId="0" fillId="0" borderId="12" xfId="52" applyFont="1" applyBorder="1" applyAlignment="1">
      <alignment wrapText="1"/>
      <protection/>
    </xf>
    <xf numFmtId="0" fontId="0" fillId="0" borderId="13" xfId="52" applyFont="1" applyBorder="1" applyAlignment="1">
      <alignment wrapText="1"/>
      <protection/>
    </xf>
    <xf numFmtId="0" fontId="23" fillId="0" borderId="11" xfId="52" applyFont="1" applyBorder="1" applyAlignment="1">
      <alignment horizont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22" fillId="0" borderId="10" xfId="52" applyFont="1" applyBorder="1" applyAlignment="1">
      <alignment wrapText="1"/>
      <protection/>
    </xf>
    <xf numFmtId="0" fontId="19" fillId="24" borderId="11" xfId="52" applyFont="1" applyFill="1" applyBorder="1" applyAlignment="1">
      <alignment horizontal="center"/>
      <protection/>
    </xf>
    <xf numFmtId="0" fontId="19" fillId="24" borderId="12" xfId="52" applyFont="1" applyFill="1" applyBorder="1" applyAlignment="1">
      <alignment horizontal="center"/>
      <protection/>
    </xf>
    <xf numFmtId="0" fontId="19" fillId="24" borderId="13" xfId="52" applyFont="1" applyFill="1" applyBorder="1" applyAlignment="1">
      <alignment horizontal="center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21" fillId="0" borderId="11" xfId="52" applyFont="1" applyBorder="1">
      <alignment/>
      <protection/>
    </xf>
    <xf numFmtId="0" fontId="21" fillId="0" borderId="12" xfId="52" applyFont="1" applyBorder="1">
      <alignment/>
      <protection/>
    </xf>
    <xf numFmtId="0" fontId="21" fillId="0" borderId="13" xfId="52" applyFont="1" applyBorder="1">
      <alignment/>
      <protection/>
    </xf>
    <xf numFmtId="0" fontId="0" fillId="0" borderId="0" xfId="52" applyAlignment="1">
      <alignment horizontal="center"/>
      <protection/>
    </xf>
    <xf numFmtId="0" fontId="21" fillId="0" borderId="0" xfId="52" applyFont="1" applyAlignment="1">
      <alignment horizontal="center" wrapText="1"/>
      <protection/>
    </xf>
    <xf numFmtId="44" fontId="21" fillId="0" borderId="0" xfId="42" applyFont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wrapText="1"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9" fillId="24" borderId="11" xfId="0" applyFont="1" applyFill="1" applyBorder="1" applyAlignment="1">
      <alignment wrapText="1"/>
    </xf>
    <xf numFmtId="0" fontId="19" fillId="24" borderId="12" xfId="0" applyFont="1" applyFill="1" applyBorder="1" applyAlignment="1">
      <alignment wrapText="1"/>
    </xf>
    <xf numFmtId="0" fontId="19" fillId="24" borderId="13" xfId="0" applyFont="1" applyFill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center"/>
    </xf>
    <xf numFmtId="4" fontId="25" fillId="0" borderId="14" xfId="59" applyNumberFormat="1" applyFont="1" applyBorder="1" applyAlignment="1">
      <alignment horizontal="center"/>
    </xf>
    <xf numFmtId="4" fontId="0" fillId="0" borderId="16" xfId="59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165" fontId="0" fillId="0" borderId="0" xfId="59" applyNumberFormat="1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164" fontId="21" fillId="0" borderId="0" xfId="42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3" fontId="0" fillId="0" borderId="0" xfId="0" applyNumberFormat="1" applyFill="1" applyBorder="1" applyAlignment="1">
      <alignment horizontal="center"/>
    </xf>
    <xf numFmtId="165" fontId="0" fillId="0" borderId="0" xfId="59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8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37.25390625" style="0" customWidth="1"/>
  </cols>
  <sheetData>
    <row r="3" spans="2:6" ht="12.75">
      <c r="B3" s="1"/>
      <c r="C3" s="1"/>
      <c r="D3" s="1"/>
      <c r="E3" s="25"/>
      <c r="F3" s="25"/>
    </row>
    <row r="4" spans="2:6" ht="12.75">
      <c r="B4" s="2"/>
      <c r="C4" s="2"/>
      <c r="D4" s="2"/>
      <c r="E4" s="134" t="s">
        <v>0</v>
      </c>
      <c r="F4" s="134"/>
    </row>
    <row r="5" spans="2:6" ht="12.75">
      <c r="B5" s="2"/>
      <c r="C5" s="2"/>
      <c r="D5" s="2"/>
      <c r="E5" s="2" t="s">
        <v>1</v>
      </c>
      <c r="F5" s="2"/>
    </row>
    <row r="6" spans="2:6" ht="12.75">
      <c r="B6" s="2"/>
      <c r="C6" s="2"/>
      <c r="D6" s="2"/>
      <c r="E6" s="2" t="s">
        <v>2</v>
      </c>
      <c r="F6" s="2"/>
    </row>
    <row r="7" spans="2:6" ht="15.75" customHeight="1">
      <c r="B7" s="3"/>
      <c r="C7" s="3"/>
      <c r="D7" s="3"/>
      <c r="E7" s="3"/>
      <c r="F7" s="3"/>
    </row>
    <row r="8" spans="2:6" ht="15.75" customHeight="1">
      <c r="B8" s="135" t="s">
        <v>3</v>
      </c>
      <c r="C8" s="135"/>
      <c r="D8" s="135"/>
      <c r="E8" s="135"/>
      <c r="F8" s="135"/>
    </row>
    <row r="9" spans="2:6" ht="15.75" customHeight="1">
      <c r="B9" s="136" t="s">
        <v>4</v>
      </c>
      <c r="C9" s="136"/>
      <c r="D9" s="136"/>
      <c r="E9" s="136"/>
      <c r="F9" s="136"/>
    </row>
    <row r="10" spans="2:6" ht="15.75">
      <c r="B10" s="5"/>
      <c r="C10" s="5"/>
      <c r="D10" s="135" t="s">
        <v>5</v>
      </c>
      <c r="E10" s="135"/>
      <c r="F10" s="5"/>
    </row>
    <row r="11" spans="2:6" ht="15.75">
      <c r="B11" s="5"/>
      <c r="C11" s="5"/>
      <c r="D11" s="4"/>
      <c r="E11" s="4"/>
      <c r="F11" s="5"/>
    </row>
    <row r="12" spans="2:6" ht="15.75">
      <c r="B12" s="3"/>
      <c r="C12" s="6"/>
      <c r="D12" s="6"/>
      <c r="E12" s="7" t="s">
        <v>6</v>
      </c>
      <c r="F12" s="7">
        <v>24967.5</v>
      </c>
    </row>
    <row r="13" spans="2:6" ht="12.75">
      <c r="B13" s="125" t="s">
        <v>7</v>
      </c>
      <c r="C13" s="126"/>
      <c r="D13" s="127"/>
      <c r="E13" s="8" t="s">
        <v>8</v>
      </c>
      <c r="F13" s="8"/>
    </row>
    <row r="14" spans="2:6" ht="15.75">
      <c r="B14" s="131" t="s">
        <v>9</v>
      </c>
      <c r="C14" s="132"/>
      <c r="D14" s="133"/>
      <c r="E14" s="9">
        <v>15174257.280000001</v>
      </c>
      <c r="F14" s="10"/>
    </row>
    <row r="15" spans="2:6" ht="15.75">
      <c r="B15" s="131" t="s">
        <v>10</v>
      </c>
      <c r="C15" s="132"/>
      <c r="D15" s="133"/>
      <c r="E15" s="9">
        <v>5021969.28</v>
      </c>
      <c r="F15" s="11"/>
    </row>
    <row r="16" spans="2:6" ht="15.75">
      <c r="B16" s="131" t="s">
        <v>11</v>
      </c>
      <c r="C16" s="132"/>
      <c r="D16" s="133"/>
      <c r="E16" s="9">
        <v>10152288</v>
      </c>
      <c r="F16" s="9"/>
    </row>
    <row r="17" spans="2:6" ht="12.75" customHeight="1">
      <c r="B17" s="128" t="s">
        <v>12</v>
      </c>
      <c r="C17" s="129"/>
      <c r="D17" s="130"/>
      <c r="E17" s="15"/>
      <c r="F17" s="10"/>
    </row>
    <row r="18" spans="2:6" ht="12.75" customHeight="1">
      <c r="B18" s="123" t="s">
        <v>13</v>
      </c>
      <c r="C18" s="123"/>
      <c r="D18" s="123"/>
      <c r="E18" s="9">
        <v>2517065.88</v>
      </c>
      <c r="F18" s="10"/>
    </row>
    <row r="19" spans="2:6" ht="12.75" customHeight="1">
      <c r="B19" s="123" t="s">
        <v>14</v>
      </c>
      <c r="C19" s="123"/>
      <c r="D19" s="123"/>
      <c r="E19" s="9">
        <v>2813614.44</v>
      </c>
      <c r="F19" s="10"/>
    </row>
    <row r="20" spans="2:6" ht="12.75" customHeight="1">
      <c r="B20" s="117" t="s">
        <v>15</v>
      </c>
      <c r="C20" s="118"/>
      <c r="D20" s="119"/>
      <c r="E20" s="9">
        <v>4380294.72</v>
      </c>
      <c r="F20" s="10"/>
    </row>
    <row r="21" spans="2:6" ht="12.75">
      <c r="B21" s="117" t="s">
        <v>16</v>
      </c>
      <c r="C21" s="118"/>
      <c r="D21" s="119"/>
      <c r="E21" s="9">
        <v>441312.96</v>
      </c>
      <c r="F21" s="10"/>
    </row>
    <row r="22" spans="2:6" ht="14.25">
      <c r="B22" s="124"/>
      <c r="C22" s="124"/>
      <c r="D22" s="124"/>
      <c r="E22" s="9"/>
      <c r="F22" s="10"/>
    </row>
    <row r="23" spans="2:6" ht="12.75">
      <c r="B23" s="125" t="s">
        <v>17</v>
      </c>
      <c r="C23" s="126"/>
      <c r="D23" s="127"/>
      <c r="E23" s="16"/>
      <c r="F23" s="17"/>
    </row>
    <row r="24" spans="2:6" ht="12.75">
      <c r="B24" s="128" t="s">
        <v>12</v>
      </c>
      <c r="C24" s="129"/>
      <c r="D24" s="130"/>
      <c r="E24" s="18"/>
      <c r="F24" s="10"/>
    </row>
    <row r="25" spans="2:6" ht="12.75" customHeight="1">
      <c r="B25" s="120" t="s">
        <v>10</v>
      </c>
      <c r="C25" s="121"/>
      <c r="D25" s="122"/>
      <c r="E25" s="9">
        <v>5021969.28</v>
      </c>
      <c r="F25" s="10"/>
    </row>
    <row r="26" spans="2:6" ht="12.75" customHeight="1">
      <c r="B26" s="114" t="s">
        <v>18</v>
      </c>
      <c r="C26" s="115"/>
      <c r="D26" s="116"/>
      <c r="E26" s="19">
        <v>14734.8</v>
      </c>
      <c r="F26" s="10"/>
    </row>
    <row r="27" spans="2:6" ht="12.75" customHeight="1">
      <c r="B27" s="114" t="s">
        <v>19</v>
      </c>
      <c r="C27" s="115"/>
      <c r="D27" s="116"/>
      <c r="E27" s="19">
        <v>438981.24</v>
      </c>
      <c r="F27" s="10"/>
    </row>
    <row r="28" spans="2:6" ht="12.75" customHeight="1">
      <c r="B28" s="114" t="s">
        <v>20</v>
      </c>
      <c r="C28" s="115"/>
      <c r="D28" s="116"/>
      <c r="E28" s="19">
        <v>48925.2</v>
      </c>
      <c r="F28" s="10"/>
    </row>
    <row r="29" spans="2:6" ht="12.75" customHeight="1">
      <c r="B29" s="114" t="s">
        <v>21</v>
      </c>
      <c r="C29" s="115"/>
      <c r="D29" s="116"/>
      <c r="E29" s="20">
        <v>868869</v>
      </c>
      <c r="F29" s="10"/>
    </row>
    <row r="30" spans="2:6" ht="12.75" customHeight="1">
      <c r="B30" s="114" t="s">
        <v>22</v>
      </c>
      <c r="C30" s="115"/>
      <c r="D30" s="116"/>
      <c r="E30" s="19">
        <v>33180</v>
      </c>
      <c r="F30" s="10"/>
    </row>
    <row r="31" spans="2:6" ht="12.75" customHeight="1">
      <c r="B31" s="114" t="s">
        <v>23</v>
      </c>
      <c r="C31" s="115"/>
      <c r="D31" s="116"/>
      <c r="E31" s="19">
        <v>94920</v>
      </c>
      <c r="F31" s="10"/>
    </row>
    <row r="32" spans="2:6" ht="12.75">
      <c r="B32" s="114" t="s">
        <v>24</v>
      </c>
      <c r="C32" s="115"/>
      <c r="D32" s="116"/>
      <c r="E32" s="20">
        <v>377508.6</v>
      </c>
      <c r="F32" s="10"/>
    </row>
    <row r="33" spans="2:6" ht="12.75" customHeight="1">
      <c r="B33" s="114"/>
      <c r="C33" s="115"/>
      <c r="D33" s="116"/>
      <c r="E33" s="19"/>
      <c r="F33" s="10"/>
    </row>
    <row r="34" spans="2:6" ht="12.75" customHeight="1">
      <c r="B34" s="114" t="s">
        <v>25</v>
      </c>
      <c r="C34" s="115"/>
      <c r="D34" s="116"/>
      <c r="E34" s="19">
        <v>86127.68</v>
      </c>
      <c r="F34" s="10"/>
    </row>
    <row r="35" spans="2:6" ht="12.75">
      <c r="B35" s="114" t="s">
        <v>26</v>
      </c>
      <c r="C35" s="115"/>
      <c r="D35" s="116"/>
      <c r="E35" s="19">
        <v>14726.4</v>
      </c>
      <c r="F35" s="10"/>
    </row>
    <row r="36" spans="2:6" ht="12.75">
      <c r="B36" s="12" t="s">
        <v>27</v>
      </c>
      <c r="C36" s="13"/>
      <c r="D36" s="14"/>
      <c r="E36" s="19"/>
      <c r="F36" s="10"/>
    </row>
    <row r="37" spans="2:6" ht="12.75" customHeight="1">
      <c r="B37" s="12"/>
      <c r="C37" s="13"/>
      <c r="D37" s="14"/>
      <c r="E37" s="20"/>
      <c r="F37" s="10"/>
    </row>
    <row r="38" spans="2:6" ht="12.75">
      <c r="B38" s="117" t="s">
        <v>28</v>
      </c>
      <c r="C38" s="118"/>
      <c r="D38" s="119"/>
      <c r="E38" s="20">
        <v>3043996.36</v>
      </c>
      <c r="F38" s="10"/>
    </row>
    <row r="39" spans="2:6" ht="12.75" customHeight="1">
      <c r="B39" s="120" t="s">
        <v>11</v>
      </c>
      <c r="C39" s="121"/>
      <c r="D39" s="122"/>
      <c r="E39" s="21">
        <v>10152288</v>
      </c>
      <c r="F39" s="20"/>
    </row>
    <row r="40" spans="2:6" ht="12.75" customHeight="1">
      <c r="B40" s="123" t="s">
        <v>13</v>
      </c>
      <c r="C40" s="123"/>
      <c r="D40" s="123"/>
      <c r="E40" s="22">
        <v>2517065.88</v>
      </c>
      <c r="F40" s="23"/>
    </row>
    <row r="41" spans="2:6" ht="12.75" customHeight="1">
      <c r="B41" s="123" t="s">
        <v>14</v>
      </c>
      <c r="C41" s="123"/>
      <c r="D41" s="123"/>
      <c r="E41" s="22">
        <v>2813614.44</v>
      </c>
      <c r="F41" s="23"/>
    </row>
    <row r="42" spans="2:6" ht="12.75" customHeight="1">
      <c r="B42" s="117" t="s">
        <v>15</v>
      </c>
      <c r="C42" s="118"/>
      <c r="D42" s="119"/>
      <c r="E42" s="22">
        <v>4380294.72</v>
      </c>
      <c r="F42" s="23"/>
    </row>
    <row r="43" spans="2:6" ht="12.75">
      <c r="B43" s="123" t="s">
        <v>16</v>
      </c>
      <c r="C43" s="123"/>
      <c r="D43" s="123"/>
      <c r="E43" s="22">
        <v>441312.96</v>
      </c>
      <c r="F43" s="23"/>
    </row>
    <row r="44" spans="2:6" ht="12.75" customHeight="1">
      <c r="B44" s="124"/>
      <c r="C44" s="124"/>
      <c r="D44" s="124"/>
      <c r="E44" s="22"/>
      <c r="F44" s="23"/>
    </row>
    <row r="45" spans="2:6" ht="12.75">
      <c r="B45" s="111" t="s">
        <v>29</v>
      </c>
      <c r="C45" s="112"/>
      <c r="D45" s="113"/>
      <c r="E45" s="24">
        <v>15174257.280000001</v>
      </c>
      <c r="F45" s="10"/>
    </row>
    <row r="46" spans="2:6" ht="12.75">
      <c r="B46" s="1"/>
      <c r="C46" s="1"/>
      <c r="D46" s="1"/>
      <c r="E46" s="1"/>
      <c r="F46" s="1"/>
    </row>
    <row r="47" spans="2:6" ht="12.75">
      <c r="B47" s="2" t="s">
        <v>30</v>
      </c>
      <c r="C47" s="2"/>
      <c r="D47" s="2"/>
      <c r="E47" s="2"/>
      <c r="F47" s="2"/>
    </row>
    <row r="48" spans="2:6" ht="12.75">
      <c r="B48" s="2" t="s">
        <v>31</v>
      </c>
      <c r="C48" s="2"/>
      <c r="D48" s="2"/>
      <c r="E48" s="2"/>
      <c r="F48" s="2"/>
    </row>
  </sheetData>
  <sheetProtection/>
  <mergeCells count="35">
    <mergeCell ref="B13:D13"/>
    <mergeCell ref="B14:D14"/>
    <mergeCell ref="B15:D15"/>
    <mergeCell ref="B16:D16"/>
    <mergeCell ref="E4:F4"/>
    <mergeCell ref="B8:F8"/>
    <mergeCell ref="B9:F9"/>
    <mergeCell ref="D10:E10"/>
    <mergeCell ref="B21:D21"/>
    <mergeCell ref="B22:D22"/>
    <mergeCell ref="B23:D23"/>
    <mergeCell ref="B24:D24"/>
    <mergeCell ref="B17:D17"/>
    <mergeCell ref="B18:D18"/>
    <mergeCell ref="B19:D19"/>
    <mergeCell ref="B20:D20"/>
    <mergeCell ref="B25:D25"/>
    <mergeCell ref="B26:D26"/>
    <mergeCell ref="B40:D40"/>
    <mergeCell ref="B27:D27"/>
    <mergeCell ref="B28:D28"/>
    <mergeCell ref="B29:D29"/>
    <mergeCell ref="B30:D30"/>
    <mergeCell ref="B31:D31"/>
    <mergeCell ref="B32:D32"/>
    <mergeCell ref="B45:D45"/>
    <mergeCell ref="B33:D33"/>
    <mergeCell ref="B34:D34"/>
    <mergeCell ref="B35:D35"/>
    <mergeCell ref="B38:D38"/>
    <mergeCell ref="B39:D39"/>
    <mergeCell ref="B41:D41"/>
    <mergeCell ref="B42:D42"/>
    <mergeCell ref="B43:D43"/>
    <mergeCell ref="B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4.375" style="0" customWidth="1"/>
    <col min="4" max="5" width="21.75390625" style="0" customWidth="1"/>
    <col min="7" max="7" width="14.625" style="0" customWidth="1"/>
    <col min="9" max="9" width="16.375" style="0" customWidth="1"/>
  </cols>
  <sheetData>
    <row r="2" spans="4:5" ht="12.75">
      <c r="D2" s="140" t="s">
        <v>0</v>
      </c>
      <c r="E2" s="140"/>
    </row>
    <row r="3" ht="12.75">
      <c r="D3" t="s">
        <v>1</v>
      </c>
    </row>
    <row r="4" ht="12.75">
      <c r="D4" t="s">
        <v>2</v>
      </c>
    </row>
    <row r="6" spans="1:5" ht="15.75" customHeight="1">
      <c r="A6" s="141" t="s">
        <v>32</v>
      </c>
      <c r="B6" s="141"/>
      <c r="C6" s="141"/>
      <c r="D6" s="141"/>
      <c r="E6" s="141"/>
    </row>
    <row r="7" spans="1:5" ht="15.75">
      <c r="A7" s="136" t="s">
        <v>4</v>
      </c>
      <c r="B7" s="136"/>
      <c r="C7" s="136"/>
      <c r="D7" s="136"/>
      <c r="E7" s="136"/>
    </row>
    <row r="8" spans="1:5" ht="15.75">
      <c r="A8" s="27"/>
      <c r="B8" s="27"/>
      <c r="C8" s="141" t="s">
        <v>33</v>
      </c>
      <c r="D8" s="141"/>
      <c r="E8" s="27"/>
    </row>
    <row r="9" spans="1:5" ht="15.75">
      <c r="A9" s="27"/>
      <c r="B9" s="27"/>
      <c r="C9" s="26"/>
      <c r="D9" s="26"/>
      <c r="E9" s="27"/>
    </row>
    <row r="10" spans="1:6" ht="21.75" customHeight="1">
      <c r="A10" s="28"/>
      <c r="B10" s="29"/>
      <c r="C10" s="29"/>
      <c r="D10" s="30" t="s">
        <v>6</v>
      </c>
      <c r="E10" s="30">
        <v>24967.5</v>
      </c>
      <c r="F10" s="31"/>
    </row>
    <row r="11" spans="1:5" ht="24" customHeight="1">
      <c r="A11" s="142" t="s">
        <v>7</v>
      </c>
      <c r="B11" s="143"/>
      <c r="C11" s="144"/>
      <c r="D11" s="32" t="s">
        <v>8</v>
      </c>
      <c r="E11" s="32"/>
    </row>
    <row r="12" spans="1:9" ht="18" customHeight="1">
      <c r="A12" s="137" t="s">
        <v>9</v>
      </c>
      <c r="B12" s="138"/>
      <c r="C12" s="139"/>
      <c r="D12" s="33">
        <f>D13+D14</f>
        <v>16470690.96</v>
      </c>
      <c r="E12" s="34"/>
      <c r="G12" s="35"/>
      <c r="I12" s="35"/>
    </row>
    <row r="13" spans="1:9" ht="20.25" customHeight="1">
      <c r="A13" s="137" t="s">
        <v>10</v>
      </c>
      <c r="B13" s="138"/>
      <c r="C13" s="139"/>
      <c r="D13" s="33">
        <v>5656843.56</v>
      </c>
      <c r="E13" s="36"/>
      <c r="G13" s="37"/>
      <c r="I13" s="35"/>
    </row>
    <row r="14" spans="1:9" ht="21.75" customHeight="1">
      <c r="A14" s="137" t="s">
        <v>11</v>
      </c>
      <c r="B14" s="138"/>
      <c r="C14" s="139"/>
      <c r="D14" s="33">
        <f>D16+D17+D18+D19+D20</f>
        <v>10813847.4</v>
      </c>
      <c r="E14" s="33"/>
      <c r="G14" s="37"/>
      <c r="I14" s="35"/>
    </row>
    <row r="15" spans="1:9" ht="12" customHeight="1">
      <c r="A15" s="146" t="s">
        <v>12</v>
      </c>
      <c r="B15" s="147"/>
      <c r="C15" s="148"/>
      <c r="D15" s="41"/>
      <c r="E15" s="34"/>
      <c r="G15" s="37"/>
      <c r="I15" s="35"/>
    </row>
    <row r="16" spans="1:9" ht="15" customHeight="1">
      <c r="A16" s="145" t="s">
        <v>13</v>
      </c>
      <c r="B16" s="145"/>
      <c r="C16" s="145"/>
      <c r="D16" s="33">
        <v>2719324.68</v>
      </c>
      <c r="E16" s="34"/>
      <c r="G16" s="37"/>
      <c r="I16" s="35"/>
    </row>
    <row r="17" spans="1:9" ht="15" customHeight="1">
      <c r="A17" s="145" t="s">
        <v>14</v>
      </c>
      <c r="B17" s="145"/>
      <c r="C17" s="145"/>
      <c r="D17" s="33">
        <v>2742676.08</v>
      </c>
      <c r="E17" s="34"/>
      <c r="G17" s="37"/>
      <c r="I17" s="35"/>
    </row>
    <row r="18" spans="1:9" ht="15" customHeight="1">
      <c r="A18" s="152" t="s">
        <v>15</v>
      </c>
      <c r="B18" s="153"/>
      <c r="C18" s="154"/>
      <c r="D18" s="33">
        <v>4939068</v>
      </c>
      <c r="E18" s="34"/>
      <c r="G18" s="37"/>
      <c r="I18" s="35"/>
    </row>
    <row r="19" spans="1:9" ht="15" customHeight="1">
      <c r="A19" s="152" t="s">
        <v>16</v>
      </c>
      <c r="B19" s="153"/>
      <c r="C19" s="154"/>
      <c r="D19" s="33">
        <v>412778.64</v>
      </c>
      <c r="E19" s="34"/>
      <c r="G19" s="37"/>
      <c r="I19" s="35"/>
    </row>
    <row r="20" spans="1:9" ht="15" customHeight="1">
      <c r="A20" s="145"/>
      <c r="B20" s="145"/>
      <c r="C20" s="145"/>
      <c r="D20" s="33"/>
      <c r="E20" s="34"/>
      <c r="G20" s="37"/>
      <c r="I20" s="35"/>
    </row>
    <row r="21" spans="1:5" ht="22.5" customHeight="1">
      <c r="A21" s="142" t="s">
        <v>17</v>
      </c>
      <c r="B21" s="143"/>
      <c r="C21" s="144"/>
      <c r="D21" s="42"/>
      <c r="E21" s="43"/>
    </row>
    <row r="22" spans="1:5" ht="15" customHeight="1">
      <c r="A22" s="146" t="s">
        <v>12</v>
      </c>
      <c r="B22" s="147"/>
      <c r="C22" s="148"/>
      <c r="D22" s="44"/>
      <c r="E22" s="34"/>
    </row>
    <row r="23" spans="1:5" ht="15" customHeight="1">
      <c r="A23" s="149" t="s">
        <v>10</v>
      </c>
      <c r="B23" s="150"/>
      <c r="C23" s="151"/>
      <c r="D23" s="33">
        <f>D24+D25+D26+D27+D28+D29+D30+D31+D36+D32+D33+D34+D35</f>
        <v>5656843.559999999</v>
      </c>
      <c r="E23" s="34"/>
    </row>
    <row r="24" spans="1:5" ht="15" customHeight="1">
      <c r="A24" s="146" t="s">
        <v>18</v>
      </c>
      <c r="B24" s="147"/>
      <c r="C24" s="148"/>
      <c r="D24" s="45">
        <v>10486.4</v>
      </c>
      <c r="E24" s="34"/>
    </row>
    <row r="25" spans="1:5" ht="15" customHeight="1">
      <c r="A25" s="146" t="s">
        <v>19</v>
      </c>
      <c r="B25" s="147"/>
      <c r="C25" s="148"/>
      <c r="D25" s="45">
        <v>482018.578</v>
      </c>
      <c r="E25" s="34"/>
    </row>
    <row r="26" spans="1:5" ht="15" customHeight="1">
      <c r="A26" s="146" t="s">
        <v>20</v>
      </c>
      <c r="B26" s="147"/>
      <c r="C26" s="148"/>
      <c r="D26" s="45">
        <v>48925.16</v>
      </c>
      <c r="E26" s="34"/>
    </row>
    <row r="27" spans="1:5" ht="15" customHeight="1">
      <c r="A27" s="146" t="s">
        <v>21</v>
      </c>
      <c r="B27" s="147"/>
      <c r="C27" s="148"/>
      <c r="D27" s="46">
        <f>E10*3.18*12</f>
        <v>952759.8</v>
      </c>
      <c r="E27" s="34"/>
    </row>
    <row r="28" spans="1:5" ht="26.25" customHeight="1">
      <c r="A28" s="155" t="s">
        <v>34</v>
      </c>
      <c r="B28" s="156"/>
      <c r="C28" s="157"/>
      <c r="D28" s="45">
        <v>34860</v>
      </c>
      <c r="E28" s="34"/>
    </row>
    <row r="29" spans="1:5" ht="15" customHeight="1">
      <c r="A29" s="146" t="s">
        <v>23</v>
      </c>
      <c r="B29" s="147"/>
      <c r="C29" s="148"/>
      <c r="D29" s="46">
        <f>35*226*12</f>
        <v>94920</v>
      </c>
      <c r="E29" s="34"/>
    </row>
    <row r="30" spans="1:5" ht="15" customHeight="1">
      <c r="A30" s="146" t="s">
        <v>24</v>
      </c>
      <c r="B30" s="147"/>
      <c r="C30" s="148"/>
      <c r="D30" s="46">
        <f>E10*1.19*12</f>
        <v>356535.89999999997</v>
      </c>
      <c r="E30" s="34"/>
    </row>
    <row r="31" spans="1:5" ht="15" customHeight="1">
      <c r="A31" s="146"/>
      <c r="B31" s="147"/>
      <c r="C31" s="148"/>
      <c r="D31" s="45"/>
      <c r="E31" s="34"/>
    </row>
    <row r="32" spans="1:5" ht="39" customHeight="1">
      <c r="A32" s="155" t="s">
        <v>35</v>
      </c>
      <c r="B32" s="156"/>
      <c r="C32" s="157"/>
      <c r="D32" s="45">
        <v>83681.07</v>
      </c>
      <c r="E32" s="34"/>
    </row>
    <row r="33" spans="1:5" ht="26.25" customHeight="1">
      <c r="A33" s="155" t="s">
        <v>36</v>
      </c>
      <c r="B33" s="156"/>
      <c r="C33" s="157"/>
      <c r="D33" s="45">
        <v>15600</v>
      </c>
      <c r="E33" s="34"/>
    </row>
    <row r="34" spans="1:5" ht="15" customHeight="1">
      <c r="A34" s="38" t="s">
        <v>27</v>
      </c>
      <c r="B34" s="39"/>
      <c r="C34" s="40"/>
      <c r="D34" s="45"/>
      <c r="E34" s="34"/>
    </row>
    <row r="35" spans="1:5" ht="15" customHeight="1">
      <c r="A35" s="38"/>
      <c r="B35" s="39"/>
      <c r="C35" s="40"/>
      <c r="D35" s="46"/>
      <c r="E35" s="34"/>
    </row>
    <row r="36" spans="1:5" ht="75" customHeight="1">
      <c r="A36" s="155" t="s">
        <v>37</v>
      </c>
      <c r="B36" s="161"/>
      <c r="C36" s="162"/>
      <c r="D36" s="46">
        <f>D12-D24-D25-D26-D27-D28-D29-D30-D31-D32-D35-D37-D33-D34</f>
        <v>3577056.651999999</v>
      </c>
      <c r="E36" s="34"/>
    </row>
    <row r="37" spans="1:5" ht="17.25" customHeight="1">
      <c r="A37" s="149" t="s">
        <v>11</v>
      </c>
      <c r="B37" s="150"/>
      <c r="C37" s="151"/>
      <c r="D37" s="47">
        <f>D38+D39+D40+D41+D42</f>
        <v>10813847.4</v>
      </c>
      <c r="E37" s="20"/>
    </row>
    <row r="38" spans="1:5" s="50" customFormat="1" ht="14.25" customHeight="1">
      <c r="A38" s="145" t="s">
        <v>13</v>
      </c>
      <c r="B38" s="145"/>
      <c r="C38" s="145"/>
      <c r="D38" s="48">
        <f>D16</f>
        <v>2719324.68</v>
      </c>
      <c r="E38" s="49"/>
    </row>
    <row r="39" spans="1:5" s="50" customFormat="1" ht="12.75" customHeight="1">
      <c r="A39" s="145" t="s">
        <v>14</v>
      </c>
      <c r="B39" s="145"/>
      <c r="C39" s="145"/>
      <c r="D39" s="48">
        <f>D17</f>
        <v>2742676.08</v>
      </c>
      <c r="E39" s="49"/>
    </row>
    <row r="40" spans="1:5" s="50" customFormat="1" ht="12" customHeight="1">
      <c r="A40" s="152" t="s">
        <v>15</v>
      </c>
      <c r="B40" s="153"/>
      <c r="C40" s="154"/>
      <c r="D40" s="48">
        <f>D18</f>
        <v>4939068</v>
      </c>
      <c r="E40" s="49"/>
    </row>
    <row r="41" spans="1:5" s="50" customFormat="1" ht="11.25" customHeight="1">
      <c r="A41" s="145" t="s">
        <v>16</v>
      </c>
      <c r="B41" s="145"/>
      <c r="C41" s="145"/>
      <c r="D41" s="48">
        <f>D19</f>
        <v>412778.64</v>
      </c>
      <c r="E41" s="49"/>
    </row>
    <row r="42" spans="1:5" s="50" customFormat="1" ht="12" customHeight="1">
      <c r="A42" s="145"/>
      <c r="B42" s="145"/>
      <c r="C42" s="145"/>
      <c r="D42" s="48"/>
      <c r="E42" s="49"/>
    </row>
    <row r="43" spans="1:5" s="50" customFormat="1" ht="34.5" customHeight="1">
      <c r="A43" s="158" t="s">
        <v>29</v>
      </c>
      <c r="B43" s="159"/>
      <c r="C43" s="160"/>
      <c r="D43" s="24">
        <f>D23+D37</f>
        <v>16470690.959999999</v>
      </c>
      <c r="E43" s="34"/>
    </row>
    <row r="46" ht="12.75">
      <c r="A46" t="s">
        <v>30</v>
      </c>
    </row>
    <row r="47" ht="12.75">
      <c r="A47" t="s">
        <v>38</v>
      </c>
    </row>
  </sheetData>
  <sheetProtection/>
  <mergeCells count="35">
    <mergeCell ref="A42:C42"/>
    <mergeCell ref="A25:C25"/>
    <mergeCell ref="A26:C26"/>
    <mergeCell ref="A27:C27"/>
    <mergeCell ref="A28:C28"/>
    <mergeCell ref="A43:C43"/>
    <mergeCell ref="A31:C31"/>
    <mergeCell ref="A32:C32"/>
    <mergeCell ref="A33:C33"/>
    <mergeCell ref="A36:C36"/>
    <mergeCell ref="A37:C37"/>
    <mergeCell ref="A38:C38"/>
    <mergeCell ref="A39:C39"/>
    <mergeCell ref="A40:C40"/>
    <mergeCell ref="A41:C41"/>
    <mergeCell ref="A15:C15"/>
    <mergeCell ref="A16:C16"/>
    <mergeCell ref="A29:C29"/>
    <mergeCell ref="A30:C30"/>
    <mergeCell ref="A19:C19"/>
    <mergeCell ref="A20:C20"/>
    <mergeCell ref="A21:C21"/>
    <mergeCell ref="A22:C22"/>
    <mergeCell ref="A23:C23"/>
    <mergeCell ref="A24:C24"/>
    <mergeCell ref="A17:C17"/>
    <mergeCell ref="A18:C18"/>
    <mergeCell ref="A13:C13"/>
    <mergeCell ref="A14:C14"/>
    <mergeCell ref="D2:E2"/>
    <mergeCell ref="A6:E6"/>
    <mergeCell ref="A7:E7"/>
    <mergeCell ref="C8:D8"/>
    <mergeCell ref="A11:C11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52" customWidth="1"/>
    <col min="11" max="11" width="15.00390625" style="52" customWidth="1"/>
    <col min="12" max="12" width="18.125" style="0" customWidth="1"/>
  </cols>
  <sheetData>
    <row r="1" spans="4:5" ht="12.75">
      <c r="D1" s="140" t="s">
        <v>0</v>
      </c>
      <c r="E1" s="140"/>
    </row>
    <row r="2" spans="4:5" ht="12.75">
      <c r="D2" s="140" t="s">
        <v>1</v>
      </c>
      <c r="E2" s="140"/>
    </row>
    <row r="3" spans="4:5" ht="12.75">
      <c r="D3" s="140" t="s">
        <v>39</v>
      </c>
      <c r="E3" s="140"/>
    </row>
    <row r="5" spans="2:5" ht="15.75" customHeight="1">
      <c r="B5" s="141" t="s">
        <v>40</v>
      </c>
      <c r="C5" s="141"/>
      <c r="D5" s="141"/>
      <c r="E5" s="141"/>
    </row>
    <row r="6" spans="2:5" ht="15.75" customHeight="1">
      <c r="B6" s="141" t="s">
        <v>41</v>
      </c>
      <c r="C6" s="141"/>
      <c r="D6" s="141"/>
      <c r="E6" s="141"/>
    </row>
    <row r="7" spans="2:11" ht="15.75">
      <c r="B7" s="192" t="s">
        <v>42</v>
      </c>
      <c r="C7" s="192"/>
      <c r="D7" s="192"/>
      <c r="E7" s="192"/>
      <c r="J7" s="193"/>
      <c r="K7" s="193"/>
    </row>
    <row r="8" spans="2:10" ht="15.75">
      <c r="B8" s="27"/>
      <c r="C8" s="27"/>
      <c r="D8" s="54" t="s">
        <v>43</v>
      </c>
      <c r="E8" s="54"/>
      <c r="G8" s="140"/>
      <c r="H8" s="140"/>
      <c r="I8" s="140"/>
      <c r="J8" s="53"/>
    </row>
    <row r="9" spans="2:6" ht="14.25" customHeight="1">
      <c r="B9" s="28"/>
      <c r="C9" s="30"/>
      <c r="D9" s="29"/>
      <c r="E9" s="30"/>
      <c r="F9" s="31"/>
    </row>
    <row r="10" spans="1:7" ht="24.75" customHeight="1">
      <c r="A10" s="43" t="s">
        <v>44</v>
      </c>
      <c r="B10" s="142" t="s">
        <v>45</v>
      </c>
      <c r="C10" s="143"/>
      <c r="D10" s="144"/>
      <c r="E10" s="55" t="s">
        <v>46</v>
      </c>
      <c r="G10" s="51"/>
    </row>
    <row r="11" spans="1:11" ht="20.25" customHeight="1">
      <c r="A11" s="34"/>
      <c r="B11" s="137" t="s">
        <v>9</v>
      </c>
      <c r="C11" s="138"/>
      <c r="D11" s="139"/>
      <c r="E11" s="33">
        <f>E12+E13</f>
        <v>15594182.76</v>
      </c>
      <c r="G11" s="56"/>
      <c r="I11" s="56"/>
      <c r="J11" s="56"/>
      <c r="K11" s="56"/>
    </row>
    <row r="12" spans="1:11" ht="15.75">
      <c r="A12" s="34"/>
      <c r="B12" s="137" t="s">
        <v>10</v>
      </c>
      <c r="C12" s="138"/>
      <c r="D12" s="139"/>
      <c r="E12" s="33">
        <v>5933308.68</v>
      </c>
      <c r="G12" s="57"/>
      <c r="I12" s="56"/>
      <c r="J12" s="57"/>
      <c r="K12" s="57"/>
    </row>
    <row r="13" spans="1:11" ht="15.75">
      <c r="A13" s="34"/>
      <c r="B13" s="137" t="s">
        <v>11</v>
      </c>
      <c r="C13" s="138"/>
      <c r="D13" s="139"/>
      <c r="E13" s="33">
        <f>E15+E16+E17+E18</f>
        <v>9660874.08</v>
      </c>
      <c r="G13" s="57"/>
      <c r="I13" s="56"/>
      <c r="J13" s="57"/>
      <c r="K13" s="57"/>
    </row>
    <row r="14" spans="1:10" ht="12.75">
      <c r="A14" s="34"/>
      <c r="B14" s="146" t="s">
        <v>12</v>
      </c>
      <c r="C14" s="147"/>
      <c r="D14" s="148"/>
      <c r="E14" s="41"/>
      <c r="G14" s="58"/>
      <c r="I14" s="35"/>
      <c r="J14" s="59"/>
    </row>
    <row r="15" spans="1:10" ht="14.25">
      <c r="A15" s="34"/>
      <c r="B15" s="145" t="s">
        <v>47</v>
      </c>
      <c r="C15" s="145"/>
      <c r="D15" s="145"/>
      <c r="E15" s="33">
        <v>2174765.2800000003</v>
      </c>
      <c r="G15" s="58"/>
      <c r="I15" s="35"/>
      <c r="J15" s="59"/>
    </row>
    <row r="16" spans="1:10" ht="14.25">
      <c r="A16" s="34"/>
      <c r="B16" s="145" t="s">
        <v>48</v>
      </c>
      <c r="C16" s="145"/>
      <c r="D16" s="145"/>
      <c r="E16" s="33">
        <v>2149149.7199999997</v>
      </c>
      <c r="G16" s="58"/>
      <c r="I16" s="35"/>
      <c r="J16" s="59"/>
    </row>
    <row r="17" spans="1:10" ht="14.25">
      <c r="A17" s="34"/>
      <c r="B17" s="152" t="s">
        <v>15</v>
      </c>
      <c r="C17" s="153"/>
      <c r="D17" s="154"/>
      <c r="E17" s="33">
        <v>4939068</v>
      </c>
      <c r="G17" s="58"/>
      <c r="I17" s="35"/>
      <c r="J17" s="59"/>
    </row>
    <row r="18" spans="1:10" ht="15" customHeight="1">
      <c r="A18" s="34"/>
      <c r="B18" s="152" t="s">
        <v>49</v>
      </c>
      <c r="C18" s="153"/>
      <c r="D18" s="154"/>
      <c r="E18" s="33">
        <v>397891.07999999996</v>
      </c>
      <c r="G18" s="58"/>
      <c r="I18" s="35"/>
      <c r="J18" s="59"/>
    </row>
    <row r="19" spans="1:6" ht="24" customHeight="1">
      <c r="A19" s="43"/>
      <c r="B19" s="142" t="s">
        <v>45</v>
      </c>
      <c r="C19" s="143"/>
      <c r="D19" s="144"/>
      <c r="E19" s="60" t="s">
        <v>50</v>
      </c>
      <c r="F19" s="61"/>
    </row>
    <row r="20" spans="1:11" ht="18" customHeight="1">
      <c r="A20" s="62" t="s">
        <v>51</v>
      </c>
      <c r="B20" s="181" t="s">
        <v>52</v>
      </c>
      <c r="C20" s="182"/>
      <c r="D20" s="183"/>
      <c r="E20" s="33">
        <f>E21+E22+E23+E25+E26+E27+E28+E29+E30+E24</f>
        <v>5933308.680000001</v>
      </c>
      <c r="F20" s="61"/>
      <c r="G20" s="58"/>
      <c r="I20" s="35"/>
      <c r="J20" s="63"/>
      <c r="K20" s="64"/>
    </row>
    <row r="21" spans="1:11" ht="16.5" customHeight="1">
      <c r="A21" s="184" t="s">
        <v>53</v>
      </c>
      <c r="B21" s="186" t="s">
        <v>54</v>
      </c>
      <c r="C21" s="187"/>
      <c r="D21" s="188"/>
      <c r="E21" s="177">
        <v>644579.04</v>
      </c>
      <c r="F21" s="179"/>
      <c r="G21" s="180"/>
      <c r="H21" s="175"/>
      <c r="I21" s="176"/>
      <c r="J21" s="63"/>
      <c r="K21" s="64"/>
    </row>
    <row r="22" spans="1:11" ht="11.25" customHeight="1">
      <c r="A22" s="185"/>
      <c r="B22" s="189"/>
      <c r="C22" s="190"/>
      <c r="D22" s="191"/>
      <c r="E22" s="178"/>
      <c r="F22" s="179"/>
      <c r="G22" s="180"/>
      <c r="H22" s="175"/>
      <c r="I22" s="176"/>
      <c r="J22" s="63"/>
      <c r="K22" s="64"/>
    </row>
    <row r="23" spans="1:10" ht="26.25" customHeight="1">
      <c r="A23" s="66" t="s">
        <v>55</v>
      </c>
      <c r="B23" s="155" t="s">
        <v>56</v>
      </c>
      <c r="C23" s="156"/>
      <c r="D23" s="157"/>
      <c r="E23" s="67">
        <v>16135.079999999998</v>
      </c>
      <c r="F23" s="61"/>
      <c r="G23" s="58"/>
      <c r="I23" s="35"/>
      <c r="J23" s="59"/>
    </row>
    <row r="24" spans="1:10" ht="26.25" customHeight="1">
      <c r="A24" s="66" t="s">
        <v>57</v>
      </c>
      <c r="B24" s="155" t="s">
        <v>58</v>
      </c>
      <c r="C24" s="156"/>
      <c r="D24" s="157"/>
      <c r="E24" s="68">
        <v>113855.28</v>
      </c>
      <c r="F24" s="61"/>
      <c r="G24" s="58"/>
      <c r="I24" s="35"/>
      <c r="J24" s="59"/>
    </row>
    <row r="25" spans="1:12" ht="104.25" customHeight="1">
      <c r="A25" s="65" t="s">
        <v>59</v>
      </c>
      <c r="B25" s="155" t="s">
        <v>60</v>
      </c>
      <c r="C25" s="161"/>
      <c r="D25" s="162"/>
      <c r="E25" s="68">
        <v>2534702.7600000002</v>
      </c>
      <c r="F25" s="61"/>
      <c r="G25" s="69"/>
      <c r="H25" s="50"/>
      <c r="I25" s="70"/>
      <c r="J25" s="71"/>
      <c r="K25" s="72"/>
      <c r="L25" s="73"/>
    </row>
    <row r="26" spans="1:12" ht="18.75" customHeight="1">
      <c r="A26" s="65" t="s">
        <v>61</v>
      </c>
      <c r="B26" s="166" t="s">
        <v>62</v>
      </c>
      <c r="C26" s="167"/>
      <c r="D26" s="168"/>
      <c r="E26" s="74">
        <v>386505.72</v>
      </c>
      <c r="G26" s="69"/>
      <c r="H26" s="50"/>
      <c r="I26" s="70"/>
      <c r="J26" s="71"/>
      <c r="K26" s="72"/>
      <c r="L26" s="73"/>
    </row>
    <row r="27" spans="1:12" ht="15.75" customHeight="1">
      <c r="A27" s="66" t="s">
        <v>63</v>
      </c>
      <c r="B27" s="166" t="s">
        <v>64</v>
      </c>
      <c r="C27" s="167"/>
      <c r="D27" s="168"/>
      <c r="E27" s="74">
        <v>302600.4</v>
      </c>
      <c r="G27" s="69"/>
      <c r="H27" s="50"/>
      <c r="I27" s="70"/>
      <c r="J27" s="71"/>
      <c r="K27" s="72"/>
      <c r="L27" s="73"/>
    </row>
    <row r="28" spans="1:12" ht="17.25" customHeight="1">
      <c r="A28" s="65" t="s">
        <v>65</v>
      </c>
      <c r="B28" s="166" t="s">
        <v>66</v>
      </c>
      <c r="C28" s="167"/>
      <c r="D28" s="168"/>
      <c r="E28" s="74">
        <v>352989.6</v>
      </c>
      <c r="G28" s="69"/>
      <c r="H28" s="50"/>
      <c r="I28" s="70"/>
      <c r="J28" s="71"/>
      <c r="K28" s="72"/>
      <c r="L28" s="73"/>
    </row>
    <row r="29" spans="1:12" ht="16.5" customHeight="1">
      <c r="A29" s="66" t="s">
        <v>67</v>
      </c>
      <c r="B29" s="166" t="s">
        <v>27</v>
      </c>
      <c r="C29" s="167"/>
      <c r="D29" s="168"/>
      <c r="E29" s="74">
        <v>59922</v>
      </c>
      <c r="G29" s="69"/>
      <c r="H29" s="50"/>
      <c r="I29" s="70"/>
      <c r="J29" s="71"/>
      <c r="K29" s="72"/>
      <c r="L29" s="73"/>
    </row>
    <row r="30" spans="1:12" ht="19.5" customHeight="1">
      <c r="A30" s="75" t="s">
        <v>68</v>
      </c>
      <c r="B30" s="169" t="s">
        <v>69</v>
      </c>
      <c r="C30" s="170"/>
      <c r="D30" s="171"/>
      <c r="E30" s="74">
        <v>1522018.8</v>
      </c>
      <c r="G30" s="69"/>
      <c r="H30" s="50"/>
      <c r="I30" s="70"/>
      <c r="J30" s="71"/>
      <c r="K30" s="72"/>
      <c r="L30" s="73"/>
    </row>
    <row r="31" spans="1:7" ht="12.75">
      <c r="A31" s="41"/>
      <c r="B31" s="172"/>
      <c r="C31" s="173"/>
      <c r="D31" s="174"/>
      <c r="E31" s="76"/>
      <c r="G31" s="77"/>
    </row>
    <row r="32" spans="1:7" ht="19.5" customHeight="1">
      <c r="A32" s="62" t="s">
        <v>70</v>
      </c>
      <c r="B32" s="181" t="s">
        <v>71</v>
      </c>
      <c r="C32" s="182"/>
      <c r="D32" s="183"/>
      <c r="E32" s="47">
        <f>E33+E34+E35+E36</f>
        <v>9660874.08</v>
      </c>
      <c r="G32" s="77"/>
    </row>
    <row r="33" spans="1:11" ht="14.25">
      <c r="A33" s="41" t="s">
        <v>72</v>
      </c>
      <c r="B33" s="145" t="s">
        <v>47</v>
      </c>
      <c r="C33" s="145"/>
      <c r="D33" s="145"/>
      <c r="E33" s="48">
        <f>E15</f>
        <v>2174765.2800000003</v>
      </c>
      <c r="F33" s="50"/>
      <c r="G33" s="78"/>
      <c r="H33" s="50"/>
      <c r="I33" s="50"/>
      <c r="J33" s="72"/>
      <c r="K33" s="72"/>
    </row>
    <row r="34" spans="1:11" ht="14.25">
      <c r="A34" s="41" t="s">
        <v>73</v>
      </c>
      <c r="B34" s="145" t="s">
        <v>48</v>
      </c>
      <c r="C34" s="145"/>
      <c r="D34" s="145"/>
      <c r="E34" s="48">
        <f>E16</f>
        <v>2149149.7199999997</v>
      </c>
      <c r="F34" s="50"/>
      <c r="G34" s="78"/>
      <c r="H34" s="50"/>
      <c r="I34" s="50"/>
      <c r="J34" s="72"/>
      <c r="K34" s="72"/>
    </row>
    <row r="35" spans="1:11" ht="14.25">
      <c r="A35" s="41" t="s">
        <v>74</v>
      </c>
      <c r="B35" s="152" t="s">
        <v>15</v>
      </c>
      <c r="C35" s="153"/>
      <c r="D35" s="154"/>
      <c r="E35" s="48">
        <f>E17</f>
        <v>4939068</v>
      </c>
      <c r="F35" s="50"/>
      <c r="G35" s="78"/>
      <c r="H35" s="50"/>
      <c r="I35" s="50"/>
      <c r="J35" s="72"/>
      <c r="K35" s="72"/>
    </row>
    <row r="36" spans="1:11" ht="14.25" customHeight="1">
      <c r="A36" s="41" t="s">
        <v>75</v>
      </c>
      <c r="B36" s="152" t="s">
        <v>49</v>
      </c>
      <c r="C36" s="153"/>
      <c r="D36" s="154"/>
      <c r="E36" s="48">
        <f>E18</f>
        <v>397891.07999999996</v>
      </c>
      <c r="F36" s="50"/>
      <c r="G36" s="78"/>
      <c r="H36" s="50"/>
      <c r="I36" s="50"/>
      <c r="J36" s="72"/>
      <c r="K36" s="72"/>
    </row>
    <row r="37" spans="1:11" ht="25.5" customHeight="1">
      <c r="A37" s="43"/>
      <c r="B37" s="163" t="s">
        <v>29</v>
      </c>
      <c r="C37" s="164"/>
      <c r="D37" s="165"/>
      <c r="E37" s="79">
        <f>E20+E32</f>
        <v>15594182.760000002</v>
      </c>
      <c r="F37" s="50"/>
      <c r="G37" s="50"/>
      <c r="H37" s="50"/>
      <c r="I37" s="50"/>
      <c r="J37" s="72"/>
      <c r="K37" s="72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A21:A22"/>
    <mergeCell ref="B21:D22"/>
    <mergeCell ref="B14:D14"/>
    <mergeCell ref="B15:D15"/>
    <mergeCell ref="B16:D16"/>
    <mergeCell ref="B17:D17"/>
    <mergeCell ref="B32:D32"/>
    <mergeCell ref="B25:D25"/>
    <mergeCell ref="B26:D26"/>
    <mergeCell ref="B18:D18"/>
    <mergeCell ref="B19:D19"/>
    <mergeCell ref="B20:D20"/>
    <mergeCell ref="H21:H22"/>
    <mergeCell ref="I21:I22"/>
    <mergeCell ref="B23:D23"/>
    <mergeCell ref="B24:D24"/>
    <mergeCell ref="E21:E22"/>
    <mergeCell ref="F21:F22"/>
    <mergeCell ref="G21:G22"/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25390625" style="0" customWidth="1"/>
    <col min="9" max="9" width="16.00390625" style="0" customWidth="1"/>
    <col min="10" max="10" width="11.125" style="80" customWidth="1"/>
    <col min="11" max="11" width="15.00390625" style="80" customWidth="1"/>
    <col min="12" max="12" width="12.25390625" style="0" customWidth="1"/>
  </cols>
  <sheetData>
    <row r="1" spans="4:5" ht="12.75">
      <c r="D1" s="140" t="s">
        <v>0</v>
      </c>
      <c r="E1" s="140"/>
    </row>
    <row r="2" spans="4:5" ht="12.75">
      <c r="D2" s="140" t="s">
        <v>1</v>
      </c>
      <c r="E2" s="140"/>
    </row>
    <row r="3" spans="4:5" ht="12.75">
      <c r="D3" s="140" t="s">
        <v>39</v>
      </c>
      <c r="E3" s="140"/>
    </row>
    <row r="5" spans="2:5" ht="15.75" customHeight="1">
      <c r="B5" s="141" t="s">
        <v>40</v>
      </c>
      <c r="C5" s="141"/>
      <c r="D5" s="141"/>
      <c r="E5" s="141"/>
    </row>
    <row r="6" spans="2:5" ht="15.75">
      <c r="B6" s="194" t="s">
        <v>76</v>
      </c>
      <c r="C6" s="194"/>
      <c r="D6" s="194"/>
      <c r="E6" s="194"/>
    </row>
    <row r="7" spans="2:11" ht="15.75">
      <c r="B7" s="192" t="s">
        <v>42</v>
      </c>
      <c r="C7" s="192"/>
      <c r="D7" s="192"/>
      <c r="E7" s="192"/>
      <c r="J7" s="195"/>
      <c r="K7" s="195"/>
    </row>
    <row r="8" spans="2:10" ht="15.75">
      <c r="B8" s="27"/>
      <c r="C8" s="27"/>
      <c r="D8" s="54" t="s">
        <v>77</v>
      </c>
      <c r="E8" s="54"/>
      <c r="G8" s="140"/>
      <c r="H8" s="140"/>
      <c r="I8" s="140"/>
      <c r="J8" s="81"/>
    </row>
    <row r="9" spans="2:6" ht="14.25" customHeight="1">
      <c r="B9" s="28"/>
      <c r="C9" s="30"/>
      <c r="D9" s="29"/>
      <c r="E9" s="30"/>
      <c r="F9" s="31"/>
    </row>
    <row r="10" spans="1:7" ht="24.75" customHeight="1">
      <c r="A10" s="43" t="s">
        <v>44</v>
      </c>
      <c r="B10" s="142" t="s">
        <v>45</v>
      </c>
      <c r="C10" s="143"/>
      <c r="D10" s="144"/>
      <c r="E10" s="55" t="s">
        <v>46</v>
      </c>
      <c r="G10" s="51"/>
    </row>
    <row r="11" spans="1:11" ht="20.25" customHeight="1">
      <c r="A11" s="34"/>
      <c r="B11" s="137" t="s">
        <v>9</v>
      </c>
      <c r="C11" s="138"/>
      <c r="D11" s="139"/>
      <c r="E11" s="33">
        <v>18262272.26664</v>
      </c>
      <c r="G11" s="82"/>
      <c r="I11" s="56"/>
      <c r="J11" s="82"/>
      <c r="K11" s="82"/>
    </row>
    <row r="12" spans="1:11" ht="15.75">
      <c r="A12" s="34"/>
      <c r="B12" s="137" t="s">
        <v>10</v>
      </c>
      <c r="C12" s="138"/>
      <c r="D12" s="139"/>
      <c r="E12" s="33">
        <v>6389157.6</v>
      </c>
      <c r="G12" s="57"/>
      <c r="I12" s="56"/>
      <c r="J12" s="57"/>
      <c r="K12" s="57"/>
    </row>
    <row r="13" spans="1:11" ht="15.75">
      <c r="A13" s="34"/>
      <c r="B13" s="137" t="s">
        <v>11</v>
      </c>
      <c r="C13" s="138"/>
      <c r="D13" s="139"/>
      <c r="E13" s="33">
        <v>11873114.666640002</v>
      </c>
      <c r="G13" s="57"/>
      <c r="I13" s="56"/>
      <c r="J13" s="57"/>
      <c r="K13" s="57"/>
    </row>
    <row r="14" spans="1:10" ht="12.75">
      <c r="A14" s="34"/>
      <c r="B14" s="146" t="s">
        <v>12</v>
      </c>
      <c r="C14" s="147"/>
      <c r="D14" s="148"/>
      <c r="E14" s="41"/>
      <c r="G14" s="58"/>
      <c r="I14" s="35"/>
      <c r="J14" s="83"/>
    </row>
    <row r="15" spans="1:10" ht="14.25">
      <c r="A15" s="34"/>
      <c r="B15" s="145" t="s">
        <v>47</v>
      </c>
      <c r="C15" s="145"/>
      <c r="D15" s="145"/>
      <c r="E15" s="33">
        <v>2871346.6425600005</v>
      </c>
      <c r="G15" s="58"/>
      <c r="I15" s="35"/>
      <c r="J15" s="83"/>
    </row>
    <row r="16" spans="1:10" ht="14.25">
      <c r="A16" s="34"/>
      <c r="B16" s="145" t="s">
        <v>48</v>
      </c>
      <c r="C16" s="145"/>
      <c r="D16" s="145"/>
      <c r="E16" s="33">
        <v>2548628.8168800003</v>
      </c>
      <c r="G16" s="58"/>
      <c r="I16" s="35"/>
      <c r="J16" s="83"/>
    </row>
    <row r="17" spans="1:10" ht="14.25">
      <c r="A17" s="34"/>
      <c r="B17" s="152" t="s">
        <v>15</v>
      </c>
      <c r="C17" s="153"/>
      <c r="D17" s="154"/>
      <c r="E17" s="33">
        <v>5863661.395200001</v>
      </c>
      <c r="G17" s="58"/>
      <c r="I17" s="35"/>
      <c r="J17" s="83"/>
    </row>
    <row r="18" spans="1:10" ht="15" customHeight="1">
      <c r="A18" s="34"/>
      <c r="B18" s="152" t="s">
        <v>49</v>
      </c>
      <c r="C18" s="153"/>
      <c r="D18" s="154"/>
      <c r="E18" s="33">
        <v>589477.812</v>
      </c>
      <c r="G18" s="58"/>
      <c r="I18" s="35"/>
      <c r="J18" s="83"/>
    </row>
    <row r="19" spans="1:6" ht="24" customHeight="1">
      <c r="A19" s="43"/>
      <c r="B19" s="142" t="s">
        <v>45</v>
      </c>
      <c r="C19" s="143"/>
      <c r="D19" s="144"/>
      <c r="E19" s="60" t="s">
        <v>50</v>
      </c>
      <c r="F19" s="61"/>
    </row>
    <row r="20" spans="1:11" ht="18" customHeight="1">
      <c r="A20" s="62" t="s">
        <v>51</v>
      </c>
      <c r="B20" s="181" t="s">
        <v>52</v>
      </c>
      <c r="C20" s="182"/>
      <c r="D20" s="183"/>
      <c r="E20" s="33">
        <v>6389157.6</v>
      </c>
      <c r="F20" s="61"/>
      <c r="G20" s="58"/>
      <c r="I20" s="35"/>
      <c r="J20" s="84"/>
      <c r="K20" s="85"/>
    </row>
    <row r="21" spans="1:11" ht="16.5" customHeight="1">
      <c r="A21" s="184" t="s">
        <v>53</v>
      </c>
      <c r="B21" s="186" t="s">
        <v>54</v>
      </c>
      <c r="C21" s="187"/>
      <c r="D21" s="188"/>
      <c r="E21" s="177">
        <v>763420.6799999999</v>
      </c>
      <c r="F21" s="179"/>
      <c r="G21" s="180"/>
      <c r="H21" s="175"/>
      <c r="I21" s="176"/>
      <c r="J21" s="84"/>
      <c r="K21" s="85"/>
    </row>
    <row r="22" spans="1:11" ht="11.25" customHeight="1">
      <c r="A22" s="185"/>
      <c r="B22" s="189"/>
      <c r="C22" s="190"/>
      <c r="D22" s="191"/>
      <c r="E22" s="178"/>
      <c r="F22" s="179"/>
      <c r="G22" s="180"/>
      <c r="H22" s="175"/>
      <c r="I22" s="176"/>
      <c r="J22" s="84"/>
      <c r="K22" s="85"/>
    </row>
    <row r="23" spans="1:10" ht="26.25" customHeight="1">
      <c r="A23" s="66" t="s">
        <v>55</v>
      </c>
      <c r="B23" s="155" t="s">
        <v>56</v>
      </c>
      <c r="C23" s="156"/>
      <c r="D23" s="157"/>
      <c r="E23" s="67">
        <v>17575.920000000002</v>
      </c>
      <c r="F23" s="61"/>
      <c r="G23" s="58"/>
      <c r="I23" s="35"/>
      <c r="J23" s="83"/>
    </row>
    <row r="24" spans="1:15" ht="26.25" customHeight="1">
      <c r="A24" s="66" t="s">
        <v>57</v>
      </c>
      <c r="B24" s="155" t="s">
        <v>58</v>
      </c>
      <c r="C24" s="156"/>
      <c r="D24" s="157"/>
      <c r="E24" s="68">
        <v>122834.4</v>
      </c>
      <c r="F24" s="61"/>
      <c r="G24" s="58"/>
      <c r="I24" s="35"/>
      <c r="J24" s="83"/>
      <c r="K24" s="86"/>
      <c r="L24" s="50"/>
      <c r="M24" s="50"/>
      <c r="N24" s="50"/>
      <c r="O24" s="50"/>
    </row>
    <row r="25" spans="1:15" ht="104.25" customHeight="1">
      <c r="A25" s="65" t="s">
        <v>59</v>
      </c>
      <c r="B25" s="155" t="s">
        <v>60</v>
      </c>
      <c r="C25" s="161"/>
      <c r="D25" s="162"/>
      <c r="E25" s="68">
        <v>2837306.76</v>
      </c>
      <c r="F25" s="61"/>
      <c r="G25" s="58"/>
      <c r="I25" s="35"/>
      <c r="J25" s="83"/>
      <c r="K25" s="86"/>
      <c r="L25" s="73"/>
      <c r="M25" s="50"/>
      <c r="N25" s="50"/>
      <c r="O25" s="50"/>
    </row>
    <row r="26" spans="1:15" ht="18.75" customHeight="1">
      <c r="A26" s="65" t="s">
        <v>61</v>
      </c>
      <c r="B26" s="166" t="s">
        <v>62</v>
      </c>
      <c r="C26" s="167"/>
      <c r="D26" s="168"/>
      <c r="E26" s="74">
        <v>386505.72</v>
      </c>
      <c r="G26" s="58"/>
      <c r="I26" s="35"/>
      <c r="J26" s="83"/>
      <c r="K26" s="86"/>
      <c r="L26" s="73"/>
      <c r="M26" s="50"/>
      <c r="N26" s="50"/>
      <c r="O26" s="50"/>
    </row>
    <row r="27" spans="1:15" ht="15.75" customHeight="1">
      <c r="A27" s="66" t="s">
        <v>63</v>
      </c>
      <c r="B27" s="166" t="s">
        <v>64</v>
      </c>
      <c r="C27" s="167"/>
      <c r="D27" s="168"/>
      <c r="E27" s="74">
        <v>326583.6</v>
      </c>
      <c r="G27" s="58"/>
      <c r="I27" s="35"/>
      <c r="J27" s="83"/>
      <c r="K27" s="86"/>
      <c r="L27" s="73"/>
      <c r="M27" s="50"/>
      <c r="N27" s="50"/>
      <c r="O27" s="50"/>
    </row>
    <row r="28" spans="1:15" ht="17.25" customHeight="1">
      <c r="A28" s="65" t="s">
        <v>65</v>
      </c>
      <c r="B28" s="166" t="s">
        <v>66</v>
      </c>
      <c r="C28" s="167"/>
      <c r="D28" s="168"/>
      <c r="E28" s="74">
        <v>352989.6</v>
      </c>
      <c r="G28" s="58"/>
      <c r="I28" s="35"/>
      <c r="J28" s="83"/>
      <c r="K28" s="86"/>
      <c r="L28" s="73"/>
      <c r="M28" s="50"/>
      <c r="N28" s="50"/>
      <c r="O28" s="50"/>
    </row>
    <row r="29" spans="1:15" ht="16.5" customHeight="1">
      <c r="A29" s="66" t="s">
        <v>67</v>
      </c>
      <c r="B29" s="166" t="s">
        <v>27</v>
      </c>
      <c r="C29" s="167"/>
      <c r="D29" s="168"/>
      <c r="E29" s="74">
        <v>59922.12</v>
      </c>
      <c r="G29" s="58"/>
      <c r="I29" s="35"/>
      <c r="J29" s="83"/>
      <c r="K29" s="86"/>
      <c r="L29" s="73"/>
      <c r="M29" s="50"/>
      <c r="N29" s="50"/>
      <c r="O29" s="50"/>
    </row>
    <row r="30" spans="1:15" ht="19.5" customHeight="1">
      <c r="A30" s="75" t="s">
        <v>68</v>
      </c>
      <c r="B30" s="169" t="s">
        <v>69</v>
      </c>
      <c r="C30" s="170"/>
      <c r="D30" s="171"/>
      <c r="E30" s="74">
        <v>1522018.7999999998</v>
      </c>
      <c r="G30" s="58"/>
      <c r="I30" s="35"/>
      <c r="J30" s="83"/>
      <c r="K30" s="86"/>
      <c r="L30" s="73"/>
      <c r="M30" s="50"/>
      <c r="N30" s="50"/>
      <c r="O30" s="50"/>
    </row>
    <row r="31" spans="1:15" ht="12.75">
      <c r="A31" s="41"/>
      <c r="B31" s="172"/>
      <c r="C31" s="173"/>
      <c r="D31" s="174"/>
      <c r="E31" s="76"/>
      <c r="G31" s="87"/>
      <c r="K31" s="86"/>
      <c r="L31" s="50"/>
      <c r="M31" s="50"/>
      <c r="N31" s="50"/>
      <c r="O31" s="50"/>
    </row>
    <row r="32" spans="1:15" ht="19.5" customHeight="1">
      <c r="A32" s="62" t="s">
        <v>70</v>
      </c>
      <c r="B32" s="181" t="s">
        <v>71</v>
      </c>
      <c r="C32" s="182"/>
      <c r="D32" s="183"/>
      <c r="E32" s="47">
        <v>11873114.666640002</v>
      </c>
      <c r="G32" s="87"/>
      <c r="K32" s="86"/>
      <c r="L32" s="50"/>
      <c r="M32" s="50"/>
      <c r="N32" s="50"/>
      <c r="O32" s="50"/>
    </row>
    <row r="33" spans="1:15" ht="14.25">
      <c r="A33" s="41" t="s">
        <v>72</v>
      </c>
      <c r="B33" s="145" t="s">
        <v>47</v>
      </c>
      <c r="C33" s="145"/>
      <c r="D33" s="145"/>
      <c r="E33" s="48">
        <v>2871346.6425600005</v>
      </c>
      <c r="F33" s="50"/>
      <c r="G33" s="88"/>
      <c r="H33" s="50"/>
      <c r="I33" s="50"/>
      <c r="J33" s="86"/>
      <c r="K33" s="86"/>
      <c r="L33" s="50"/>
      <c r="M33" s="50"/>
      <c r="N33" s="50"/>
      <c r="O33" s="50"/>
    </row>
    <row r="34" spans="1:11" ht="14.25">
      <c r="A34" s="41" t="s">
        <v>73</v>
      </c>
      <c r="B34" s="145" t="s">
        <v>48</v>
      </c>
      <c r="C34" s="145"/>
      <c r="D34" s="145"/>
      <c r="E34" s="48">
        <v>2548628.8168800003</v>
      </c>
      <c r="F34" s="50"/>
      <c r="G34" s="88"/>
      <c r="H34" s="50"/>
      <c r="I34" s="50"/>
      <c r="J34" s="86"/>
      <c r="K34" s="86"/>
    </row>
    <row r="35" spans="1:11" ht="14.25">
      <c r="A35" s="41" t="s">
        <v>74</v>
      </c>
      <c r="B35" s="152" t="s">
        <v>15</v>
      </c>
      <c r="C35" s="153"/>
      <c r="D35" s="154"/>
      <c r="E35" s="48">
        <v>5863661.395200001</v>
      </c>
      <c r="F35" s="50"/>
      <c r="G35" s="88"/>
      <c r="H35" s="50"/>
      <c r="I35" s="50"/>
      <c r="J35" s="86"/>
      <c r="K35" s="86"/>
    </row>
    <row r="36" spans="1:11" ht="14.25" customHeight="1">
      <c r="A36" s="41" t="s">
        <v>75</v>
      </c>
      <c r="B36" s="152" t="s">
        <v>49</v>
      </c>
      <c r="C36" s="153"/>
      <c r="D36" s="154"/>
      <c r="E36" s="48">
        <v>589477.812</v>
      </c>
      <c r="F36" s="50"/>
      <c r="G36" s="88"/>
      <c r="H36" s="50"/>
      <c r="I36" s="50"/>
      <c r="J36" s="86"/>
      <c r="K36" s="86"/>
    </row>
    <row r="37" spans="1:11" ht="25.5" customHeight="1">
      <c r="A37" s="43"/>
      <c r="B37" s="163" t="s">
        <v>29</v>
      </c>
      <c r="C37" s="164"/>
      <c r="D37" s="165"/>
      <c r="E37" s="79">
        <v>18262272.26664</v>
      </c>
      <c r="F37" s="50"/>
      <c r="G37" s="50"/>
      <c r="H37" s="50"/>
      <c r="I37" s="50"/>
      <c r="J37" s="86"/>
      <c r="K37" s="86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H21:H22"/>
    <mergeCell ref="I21:I22"/>
    <mergeCell ref="B23:D23"/>
    <mergeCell ref="B24:D24"/>
    <mergeCell ref="E21:E22"/>
    <mergeCell ref="F21:F22"/>
    <mergeCell ref="G21:G22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J7:K7"/>
    <mergeCell ref="G8:I8"/>
    <mergeCell ref="B10:D10"/>
    <mergeCell ref="B11:D11"/>
    <mergeCell ref="B12:D12"/>
    <mergeCell ref="B13:D13"/>
    <mergeCell ref="B14:D14"/>
    <mergeCell ref="B15:D15"/>
    <mergeCell ref="B6:E6"/>
    <mergeCell ref="B7:E7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25390625" style="0" customWidth="1"/>
    <col min="9" max="9" width="16.00390625" style="0" customWidth="1"/>
    <col min="10" max="10" width="11.125" style="80" customWidth="1"/>
    <col min="11" max="11" width="15.00390625" style="80" customWidth="1"/>
    <col min="12" max="12" width="12.25390625" style="0" customWidth="1"/>
  </cols>
  <sheetData>
    <row r="1" spans="4:5" ht="12.75">
      <c r="D1" s="140" t="s">
        <v>0</v>
      </c>
      <c r="E1" s="140"/>
    </row>
    <row r="2" spans="4:5" ht="12.75">
      <c r="D2" s="140" t="s">
        <v>1</v>
      </c>
      <c r="E2" s="140"/>
    </row>
    <row r="3" spans="4:5" ht="12.75">
      <c r="D3" s="140" t="s">
        <v>39</v>
      </c>
      <c r="E3" s="140"/>
    </row>
    <row r="5" spans="2:5" ht="15.75" customHeight="1">
      <c r="B5" s="141" t="s">
        <v>40</v>
      </c>
      <c r="C5" s="141"/>
      <c r="D5" s="141"/>
      <c r="E5" s="141"/>
    </row>
    <row r="6" spans="2:5" ht="15.75">
      <c r="B6" s="194" t="s">
        <v>76</v>
      </c>
      <c r="C6" s="194"/>
      <c r="D6" s="194"/>
      <c r="E6" s="194"/>
    </row>
    <row r="7" spans="2:11" ht="15.75">
      <c r="B7" s="192" t="s">
        <v>42</v>
      </c>
      <c r="C7" s="192"/>
      <c r="D7" s="192"/>
      <c r="E7" s="192"/>
      <c r="J7" s="195"/>
      <c r="K7" s="195"/>
    </row>
    <row r="8" spans="2:10" ht="15.75">
      <c r="B8" s="27"/>
      <c r="C8" s="27"/>
      <c r="D8" s="54" t="s">
        <v>78</v>
      </c>
      <c r="E8" s="54"/>
      <c r="G8" s="140"/>
      <c r="H8" s="140"/>
      <c r="I8" s="140"/>
      <c r="J8" s="81"/>
    </row>
    <row r="9" spans="2:6" ht="14.25" customHeight="1">
      <c r="B9" s="28"/>
      <c r="C9" s="30"/>
      <c r="D9" s="29"/>
      <c r="E9" s="30"/>
      <c r="F9" s="31"/>
    </row>
    <row r="10" spans="1:7" ht="24.75" customHeight="1">
      <c r="A10" s="43" t="s">
        <v>44</v>
      </c>
      <c r="B10" s="142" t="s">
        <v>45</v>
      </c>
      <c r="C10" s="143"/>
      <c r="D10" s="144"/>
      <c r="E10" s="55" t="s">
        <v>46</v>
      </c>
      <c r="G10" s="51"/>
    </row>
    <row r="11" spans="1:11" ht="20.25" customHeight="1">
      <c r="A11" s="34"/>
      <c r="B11" s="137" t="s">
        <v>9</v>
      </c>
      <c r="C11" s="138"/>
      <c r="D11" s="139"/>
      <c r="E11" s="33">
        <v>22004888.42436</v>
      </c>
      <c r="G11" s="82"/>
      <c r="I11" s="56"/>
      <c r="J11" s="82"/>
      <c r="K11" s="82"/>
    </row>
    <row r="12" spans="1:11" ht="15.75">
      <c r="A12" s="34"/>
      <c r="B12" s="137" t="s">
        <v>10</v>
      </c>
      <c r="C12" s="138"/>
      <c r="D12" s="139"/>
      <c r="E12" s="33">
        <v>6389161.32</v>
      </c>
      <c r="G12" s="57"/>
      <c r="I12" s="56"/>
      <c r="J12" s="57"/>
      <c r="K12" s="57"/>
    </row>
    <row r="13" spans="1:11" ht="15.75">
      <c r="A13" s="34"/>
      <c r="B13" s="137" t="s">
        <v>11</v>
      </c>
      <c r="C13" s="138"/>
      <c r="D13" s="139"/>
      <c r="E13" s="33">
        <v>15615727.104360001</v>
      </c>
      <c r="G13" s="57"/>
      <c r="I13" s="56"/>
      <c r="J13" s="57"/>
      <c r="K13" s="57"/>
    </row>
    <row r="14" spans="1:10" ht="12.75">
      <c r="A14" s="34"/>
      <c r="B14" s="146" t="s">
        <v>12</v>
      </c>
      <c r="C14" s="147"/>
      <c r="D14" s="148"/>
      <c r="E14" s="41"/>
      <c r="G14" s="58"/>
      <c r="I14" s="35"/>
      <c r="J14" s="83"/>
    </row>
    <row r="15" spans="1:10" ht="14.25">
      <c r="A15" s="34"/>
      <c r="B15" s="145" t="s">
        <v>47</v>
      </c>
      <c r="C15" s="145"/>
      <c r="D15" s="145"/>
      <c r="E15" s="33">
        <v>2389942.5343200006</v>
      </c>
      <c r="G15" s="58"/>
      <c r="I15" s="35"/>
      <c r="J15" s="83"/>
    </row>
    <row r="16" spans="1:10" ht="14.25">
      <c r="A16" s="34"/>
      <c r="B16" s="145" t="s">
        <v>48</v>
      </c>
      <c r="C16" s="145"/>
      <c r="D16" s="145"/>
      <c r="E16" s="33">
        <v>2387945.0420399997</v>
      </c>
      <c r="G16" s="58"/>
      <c r="I16" s="35"/>
      <c r="J16" s="83"/>
    </row>
    <row r="17" spans="1:10" ht="14.25">
      <c r="A17" s="34"/>
      <c r="B17" s="152" t="s">
        <v>15</v>
      </c>
      <c r="C17" s="153"/>
      <c r="D17" s="154"/>
      <c r="E17" s="33">
        <v>9975458.976000002</v>
      </c>
      <c r="G17" s="58"/>
      <c r="I17" s="35"/>
      <c r="J17" s="83"/>
    </row>
    <row r="18" spans="1:10" ht="15" customHeight="1">
      <c r="A18" s="34"/>
      <c r="B18" s="152" t="s">
        <v>49</v>
      </c>
      <c r="C18" s="153"/>
      <c r="D18" s="154"/>
      <c r="E18" s="33">
        <v>862380.552</v>
      </c>
      <c r="G18" s="58"/>
      <c r="I18" s="35"/>
      <c r="J18" s="83"/>
    </row>
    <row r="19" spans="1:6" ht="24" customHeight="1">
      <c r="A19" s="43"/>
      <c r="B19" s="142" t="s">
        <v>45</v>
      </c>
      <c r="C19" s="143"/>
      <c r="D19" s="144"/>
      <c r="E19" s="60" t="s">
        <v>50</v>
      </c>
      <c r="F19" s="61"/>
    </row>
    <row r="20" spans="1:11" ht="18" customHeight="1">
      <c r="A20" s="62" t="s">
        <v>51</v>
      </c>
      <c r="B20" s="181" t="s">
        <v>52</v>
      </c>
      <c r="C20" s="182"/>
      <c r="D20" s="183"/>
      <c r="E20" s="33">
        <v>6389161.32</v>
      </c>
      <c r="F20" s="61"/>
      <c r="G20" s="58"/>
      <c r="I20" s="35"/>
      <c r="J20" s="84"/>
      <c r="K20" s="85"/>
    </row>
    <row r="21" spans="1:11" ht="16.5" customHeight="1">
      <c r="A21" s="184" t="s">
        <v>53</v>
      </c>
      <c r="B21" s="186" t="s">
        <v>54</v>
      </c>
      <c r="C21" s="187"/>
      <c r="D21" s="188"/>
      <c r="E21" s="177">
        <v>763420.6799999999</v>
      </c>
      <c r="F21" s="179"/>
      <c r="G21" s="180"/>
      <c r="H21" s="175"/>
      <c r="I21" s="176"/>
      <c r="J21" s="84"/>
      <c r="K21" s="85"/>
    </row>
    <row r="22" spans="1:11" ht="11.25" customHeight="1">
      <c r="A22" s="185"/>
      <c r="B22" s="189"/>
      <c r="C22" s="190"/>
      <c r="D22" s="191"/>
      <c r="E22" s="178"/>
      <c r="F22" s="179"/>
      <c r="G22" s="180"/>
      <c r="H22" s="175"/>
      <c r="I22" s="176"/>
      <c r="J22" s="84"/>
      <c r="K22" s="85"/>
    </row>
    <row r="23" spans="1:10" ht="26.25" customHeight="1">
      <c r="A23" s="66" t="s">
        <v>55</v>
      </c>
      <c r="B23" s="155" t="s">
        <v>56</v>
      </c>
      <c r="C23" s="156"/>
      <c r="D23" s="157"/>
      <c r="E23" s="67">
        <v>17575.920000000002</v>
      </c>
      <c r="F23" s="61"/>
      <c r="G23" s="58"/>
      <c r="I23" s="35"/>
      <c r="J23" s="83"/>
    </row>
    <row r="24" spans="1:10" ht="26.25" customHeight="1">
      <c r="A24" s="66" t="s">
        <v>57</v>
      </c>
      <c r="B24" s="155" t="s">
        <v>58</v>
      </c>
      <c r="C24" s="156"/>
      <c r="D24" s="157"/>
      <c r="E24" s="68">
        <v>122834.4</v>
      </c>
      <c r="F24" s="61"/>
      <c r="G24" s="58"/>
      <c r="I24" s="35"/>
      <c r="J24" s="83"/>
    </row>
    <row r="25" spans="1:14" ht="104.25" customHeight="1">
      <c r="A25" s="65" t="s">
        <v>59</v>
      </c>
      <c r="B25" s="155" t="s">
        <v>60</v>
      </c>
      <c r="C25" s="161"/>
      <c r="D25" s="162"/>
      <c r="E25" s="68">
        <v>2837306.76</v>
      </c>
      <c r="F25" s="61"/>
      <c r="G25" s="58"/>
      <c r="I25" s="35"/>
      <c r="J25" s="83"/>
      <c r="K25" s="86"/>
      <c r="L25" s="73"/>
      <c r="M25" s="50"/>
      <c r="N25" s="50"/>
    </row>
    <row r="26" spans="1:14" ht="18.75" customHeight="1">
      <c r="A26" s="65" t="s">
        <v>61</v>
      </c>
      <c r="B26" s="166" t="s">
        <v>62</v>
      </c>
      <c r="C26" s="167"/>
      <c r="D26" s="168"/>
      <c r="E26" s="74">
        <v>386505.83999999997</v>
      </c>
      <c r="G26" s="58"/>
      <c r="I26" s="35"/>
      <c r="J26" s="83"/>
      <c r="K26" s="86"/>
      <c r="L26" s="73"/>
      <c r="M26" s="50"/>
      <c r="N26" s="50"/>
    </row>
    <row r="27" spans="1:14" ht="15.75" customHeight="1">
      <c r="A27" s="66" t="s">
        <v>63</v>
      </c>
      <c r="B27" s="166" t="s">
        <v>64</v>
      </c>
      <c r="C27" s="167"/>
      <c r="D27" s="168"/>
      <c r="E27" s="74">
        <v>326583.6</v>
      </c>
      <c r="G27" s="58"/>
      <c r="I27" s="35"/>
      <c r="J27" s="83"/>
      <c r="K27" s="86"/>
      <c r="L27" s="73"/>
      <c r="M27" s="50"/>
      <c r="N27" s="50"/>
    </row>
    <row r="28" spans="1:14" ht="17.25" customHeight="1">
      <c r="A28" s="65" t="s">
        <v>65</v>
      </c>
      <c r="B28" s="166" t="s">
        <v>66</v>
      </c>
      <c r="C28" s="167"/>
      <c r="D28" s="168"/>
      <c r="E28" s="74">
        <v>352989.6</v>
      </c>
      <c r="G28" s="58"/>
      <c r="I28" s="35"/>
      <c r="J28" s="83"/>
      <c r="K28" s="86"/>
      <c r="L28" s="73"/>
      <c r="M28" s="50"/>
      <c r="N28" s="50"/>
    </row>
    <row r="29" spans="1:14" ht="16.5" customHeight="1">
      <c r="A29" s="66" t="s">
        <v>67</v>
      </c>
      <c r="B29" s="166" t="s">
        <v>27</v>
      </c>
      <c r="C29" s="167"/>
      <c r="D29" s="168"/>
      <c r="E29" s="74">
        <v>59922.12</v>
      </c>
      <c r="G29" s="58"/>
      <c r="I29" s="35"/>
      <c r="J29" s="83"/>
      <c r="K29" s="86"/>
      <c r="L29" s="73"/>
      <c r="M29" s="50"/>
      <c r="N29" s="50"/>
    </row>
    <row r="30" spans="1:14" ht="19.5" customHeight="1">
      <c r="A30" s="75" t="s">
        <v>68</v>
      </c>
      <c r="B30" s="169" t="s">
        <v>69</v>
      </c>
      <c r="C30" s="170"/>
      <c r="D30" s="171"/>
      <c r="E30" s="74">
        <v>1522022.4</v>
      </c>
      <c r="G30" s="58"/>
      <c r="I30" s="35"/>
      <c r="J30" s="83"/>
      <c r="K30" s="86"/>
      <c r="L30" s="73"/>
      <c r="M30" s="50"/>
      <c r="N30" s="50"/>
    </row>
    <row r="31" spans="1:14" ht="12.75">
      <c r="A31" s="41"/>
      <c r="B31" s="172"/>
      <c r="C31" s="173"/>
      <c r="D31" s="174"/>
      <c r="E31" s="76"/>
      <c r="G31" s="87"/>
      <c r="K31" s="86"/>
      <c r="L31" s="50"/>
      <c r="M31" s="50"/>
      <c r="N31" s="50"/>
    </row>
    <row r="32" spans="1:14" ht="19.5" customHeight="1">
      <c r="A32" s="62" t="s">
        <v>70</v>
      </c>
      <c r="B32" s="181" t="s">
        <v>71</v>
      </c>
      <c r="C32" s="182"/>
      <c r="D32" s="183"/>
      <c r="E32" s="47">
        <v>15615727.104360001</v>
      </c>
      <c r="G32" s="87"/>
      <c r="K32" s="86"/>
      <c r="L32" s="50"/>
      <c r="M32" s="50"/>
      <c r="N32" s="50"/>
    </row>
    <row r="33" spans="1:14" ht="14.25">
      <c r="A33" s="41" t="s">
        <v>72</v>
      </c>
      <c r="B33" s="145" t="s">
        <v>47</v>
      </c>
      <c r="C33" s="145"/>
      <c r="D33" s="145"/>
      <c r="E33" s="48">
        <v>2389942.5343200006</v>
      </c>
      <c r="F33" s="50"/>
      <c r="G33" s="88"/>
      <c r="H33" s="50"/>
      <c r="I33" s="50"/>
      <c r="J33" s="86"/>
      <c r="K33" s="86"/>
      <c r="L33" s="50"/>
      <c r="M33" s="50"/>
      <c r="N33" s="50"/>
    </row>
    <row r="34" spans="1:11" ht="14.25">
      <c r="A34" s="41" t="s">
        <v>73</v>
      </c>
      <c r="B34" s="145" t="s">
        <v>48</v>
      </c>
      <c r="C34" s="145"/>
      <c r="D34" s="145"/>
      <c r="E34" s="48">
        <v>2387945.0420399997</v>
      </c>
      <c r="F34" s="50"/>
      <c r="G34" s="88"/>
      <c r="H34" s="50"/>
      <c r="I34" s="50"/>
      <c r="J34" s="86"/>
      <c r="K34" s="86"/>
    </row>
    <row r="35" spans="1:11" ht="14.25">
      <c r="A35" s="41" t="s">
        <v>74</v>
      </c>
      <c r="B35" s="152" t="s">
        <v>15</v>
      </c>
      <c r="C35" s="153"/>
      <c r="D35" s="154"/>
      <c r="E35" s="48">
        <v>9975458.976000002</v>
      </c>
      <c r="F35" s="50"/>
      <c r="G35" s="88"/>
      <c r="H35" s="50"/>
      <c r="I35" s="50"/>
      <c r="J35" s="86"/>
      <c r="K35" s="86"/>
    </row>
    <row r="36" spans="1:11" ht="14.25" customHeight="1">
      <c r="A36" s="41" t="s">
        <v>75</v>
      </c>
      <c r="B36" s="152" t="s">
        <v>49</v>
      </c>
      <c r="C36" s="153"/>
      <c r="D36" s="154"/>
      <c r="E36" s="48">
        <v>862380.552</v>
      </c>
      <c r="F36" s="50"/>
      <c r="G36" s="88"/>
      <c r="H36" s="50"/>
      <c r="I36" s="50"/>
      <c r="J36" s="86"/>
      <c r="K36" s="86"/>
    </row>
    <row r="37" spans="1:11" ht="25.5" customHeight="1">
      <c r="A37" s="43"/>
      <c r="B37" s="163" t="s">
        <v>29</v>
      </c>
      <c r="C37" s="164"/>
      <c r="D37" s="165"/>
      <c r="E37" s="79">
        <f>E20+E32</f>
        <v>22004888.42436</v>
      </c>
      <c r="F37" s="50"/>
      <c r="G37" s="50"/>
      <c r="H37" s="50"/>
      <c r="I37" s="50"/>
      <c r="J37" s="86"/>
      <c r="K37" s="86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A21:A22"/>
    <mergeCell ref="B21:D22"/>
    <mergeCell ref="B14:D14"/>
    <mergeCell ref="B15:D15"/>
    <mergeCell ref="B16:D16"/>
    <mergeCell ref="B17:D17"/>
    <mergeCell ref="B32:D32"/>
    <mergeCell ref="B25:D25"/>
    <mergeCell ref="B26:D26"/>
    <mergeCell ref="B18:D18"/>
    <mergeCell ref="B19:D19"/>
    <mergeCell ref="B20:D20"/>
    <mergeCell ref="H21:H22"/>
    <mergeCell ref="I21:I22"/>
    <mergeCell ref="B23:D23"/>
    <mergeCell ref="B24:D24"/>
    <mergeCell ref="E21:E22"/>
    <mergeCell ref="F21:F22"/>
    <mergeCell ref="G21:G22"/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25390625" style="0" customWidth="1"/>
    <col min="9" max="9" width="16.00390625" style="0" customWidth="1"/>
    <col min="10" max="10" width="11.125" style="80" customWidth="1"/>
    <col min="11" max="11" width="15.00390625" style="80" customWidth="1"/>
    <col min="12" max="12" width="12.25390625" style="0" customWidth="1"/>
  </cols>
  <sheetData>
    <row r="1" spans="4:5" ht="12.75">
      <c r="D1" s="140" t="s">
        <v>0</v>
      </c>
      <c r="E1" s="140"/>
    </row>
    <row r="2" spans="4:5" ht="12.75">
      <c r="D2" s="140" t="s">
        <v>1</v>
      </c>
      <c r="E2" s="140"/>
    </row>
    <row r="3" spans="4:5" ht="12.75">
      <c r="D3" s="140" t="s">
        <v>39</v>
      </c>
      <c r="E3" s="140"/>
    </row>
    <row r="5" spans="2:5" ht="15.75" customHeight="1">
      <c r="B5" s="141" t="s">
        <v>40</v>
      </c>
      <c r="C5" s="141"/>
      <c r="D5" s="141"/>
      <c r="E5" s="141"/>
    </row>
    <row r="6" spans="2:5" ht="15.75">
      <c r="B6" s="194" t="s">
        <v>76</v>
      </c>
      <c r="C6" s="194"/>
      <c r="D6" s="194"/>
      <c r="E6" s="194"/>
    </row>
    <row r="7" spans="2:14" ht="15.75">
      <c r="B7" s="192" t="s">
        <v>42</v>
      </c>
      <c r="C7" s="192"/>
      <c r="D7" s="192"/>
      <c r="E7" s="192"/>
      <c r="G7" s="90"/>
      <c r="H7" s="90"/>
      <c r="I7" s="90"/>
      <c r="J7" s="196"/>
      <c r="K7" s="196"/>
      <c r="L7" s="90"/>
      <c r="M7" s="90"/>
      <c r="N7" s="90"/>
    </row>
    <row r="8" spans="2:14" ht="15.75">
      <c r="B8" s="27"/>
      <c r="C8" s="27"/>
      <c r="D8" s="54" t="s">
        <v>79</v>
      </c>
      <c r="E8" s="54"/>
      <c r="G8" s="197"/>
      <c r="H8" s="197"/>
      <c r="I8" s="197"/>
      <c r="J8" s="92"/>
      <c r="K8" s="91"/>
      <c r="L8" s="90"/>
      <c r="M8" s="90"/>
      <c r="N8" s="90"/>
    </row>
    <row r="9" spans="2:14" ht="14.25" customHeight="1">
      <c r="B9" s="28"/>
      <c r="C9" s="30"/>
      <c r="D9" s="29"/>
      <c r="E9" s="30"/>
      <c r="F9" s="31"/>
      <c r="G9" s="90"/>
      <c r="H9" s="90"/>
      <c r="I9" s="90"/>
      <c r="J9" s="91"/>
      <c r="K9" s="91"/>
      <c r="L9" s="90"/>
      <c r="M9" s="90"/>
      <c r="N9" s="90"/>
    </row>
    <row r="10" spans="1:14" ht="24.75" customHeight="1">
      <c r="A10" s="43" t="s">
        <v>44</v>
      </c>
      <c r="B10" s="142" t="s">
        <v>45</v>
      </c>
      <c r="C10" s="143"/>
      <c r="D10" s="144"/>
      <c r="E10" s="55" t="s">
        <v>46</v>
      </c>
      <c r="G10" s="93"/>
      <c r="H10" s="90"/>
      <c r="I10" s="90"/>
      <c r="J10" s="91"/>
      <c r="K10" s="91"/>
      <c r="L10" s="90"/>
      <c r="M10" s="90"/>
      <c r="N10" s="90"/>
    </row>
    <row r="11" spans="1:14" ht="20.25" customHeight="1">
      <c r="A11" s="34"/>
      <c r="B11" s="137" t="s">
        <v>9</v>
      </c>
      <c r="C11" s="138"/>
      <c r="D11" s="139"/>
      <c r="E11" s="33">
        <f>E12+E13</f>
        <v>19364501.599749997</v>
      </c>
      <c r="G11" s="94"/>
      <c r="H11" s="90"/>
      <c r="I11" s="95"/>
      <c r="J11" s="94"/>
      <c r="K11" s="94"/>
      <c r="L11" s="90"/>
      <c r="M11" s="90"/>
      <c r="N11" s="90"/>
    </row>
    <row r="12" spans="1:14" ht="15.75">
      <c r="A12" s="34"/>
      <c r="B12" s="137" t="s">
        <v>10</v>
      </c>
      <c r="C12" s="138"/>
      <c r="D12" s="139"/>
      <c r="E12" s="33">
        <v>6389160.840000001</v>
      </c>
      <c r="G12" s="96"/>
      <c r="H12" s="90"/>
      <c r="I12" s="95"/>
      <c r="J12" s="96"/>
      <c r="K12" s="96"/>
      <c r="L12" s="90"/>
      <c r="M12" s="90"/>
      <c r="N12" s="90"/>
    </row>
    <row r="13" spans="1:14" ht="15.75">
      <c r="A13" s="34"/>
      <c r="B13" s="137" t="s">
        <v>11</v>
      </c>
      <c r="C13" s="138"/>
      <c r="D13" s="139"/>
      <c r="E13" s="33">
        <f>E15+E16+E17+E18</f>
        <v>12975340.759749997</v>
      </c>
      <c r="G13" s="96"/>
      <c r="H13" s="90"/>
      <c r="I13" s="95"/>
      <c r="J13" s="96"/>
      <c r="K13" s="96"/>
      <c r="L13" s="90"/>
      <c r="M13" s="90"/>
      <c r="N13" s="90"/>
    </row>
    <row r="14" spans="1:14" ht="12.75">
      <c r="A14" s="34"/>
      <c r="B14" s="146" t="s">
        <v>12</v>
      </c>
      <c r="C14" s="147"/>
      <c r="D14" s="148"/>
      <c r="E14" s="41"/>
      <c r="G14" s="97"/>
      <c r="H14" s="90"/>
      <c r="I14" s="98"/>
      <c r="J14" s="99"/>
      <c r="K14" s="91"/>
      <c r="L14" s="90"/>
      <c r="M14" s="90"/>
      <c r="N14" s="90"/>
    </row>
    <row r="15" spans="1:14" ht="14.25">
      <c r="A15" s="34"/>
      <c r="B15" s="145" t="s">
        <v>47</v>
      </c>
      <c r="C15" s="145"/>
      <c r="D15" s="145"/>
      <c r="E15" s="33">
        <v>2578898.0453</v>
      </c>
      <c r="G15" s="97"/>
      <c r="H15" s="90"/>
      <c r="I15" s="98"/>
      <c r="J15" s="99"/>
      <c r="K15" s="91"/>
      <c r="L15" s="90"/>
      <c r="M15" s="90"/>
      <c r="N15" s="90"/>
    </row>
    <row r="16" spans="1:14" ht="14.25">
      <c r="A16" s="34"/>
      <c r="B16" s="145" t="s">
        <v>48</v>
      </c>
      <c r="C16" s="145"/>
      <c r="D16" s="145"/>
      <c r="E16" s="33">
        <v>2982803.61915</v>
      </c>
      <c r="G16" s="97"/>
      <c r="H16" s="90"/>
      <c r="I16" s="98"/>
      <c r="J16" s="99"/>
      <c r="K16" s="91"/>
      <c r="L16" s="90"/>
      <c r="M16" s="90"/>
      <c r="N16" s="90"/>
    </row>
    <row r="17" spans="1:14" ht="14.25">
      <c r="A17" s="34"/>
      <c r="B17" s="152" t="s">
        <v>15</v>
      </c>
      <c r="C17" s="153"/>
      <c r="D17" s="154"/>
      <c r="E17" s="33">
        <v>6604279.084499998</v>
      </c>
      <c r="G17" s="97"/>
      <c r="H17" s="90"/>
      <c r="I17" s="98"/>
      <c r="J17" s="99"/>
      <c r="K17" s="91"/>
      <c r="L17" s="90"/>
      <c r="M17" s="90"/>
      <c r="N17" s="90"/>
    </row>
    <row r="18" spans="1:14" ht="15" customHeight="1">
      <c r="A18" s="34"/>
      <c r="B18" s="152" t="s">
        <v>49</v>
      </c>
      <c r="C18" s="153"/>
      <c r="D18" s="154"/>
      <c r="E18" s="33">
        <v>809360.0108</v>
      </c>
      <c r="G18" s="97"/>
      <c r="H18" s="90"/>
      <c r="I18" s="98"/>
      <c r="J18" s="99"/>
      <c r="K18" s="91"/>
      <c r="L18" s="90"/>
      <c r="M18" s="90"/>
      <c r="N18" s="90"/>
    </row>
    <row r="19" spans="1:14" ht="24" customHeight="1">
      <c r="A19" s="43"/>
      <c r="B19" s="142" t="s">
        <v>45</v>
      </c>
      <c r="C19" s="143"/>
      <c r="D19" s="144"/>
      <c r="E19" s="60" t="s">
        <v>50</v>
      </c>
      <c r="F19" s="61"/>
      <c r="G19" s="90"/>
      <c r="H19" s="90"/>
      <c r="I19" s="90"/>
      <c r="J19" s="91"/>
      <c r="K19" s="91"/>
      <c r="L19" s="90"/>
      <c r="M19" s="90"/>
      <c r="N19" s="90"/>
    </row>
    <row r="20" spans="1:14" ht="18" customHeight="1">
      <c r="A20" s="62" t="s">
        <v>51</v>
      </c>
      <c r="B20" s="181" t="s">
        <v>52</v>
      </c>
      <c r="C20" s="182"/>
      <c r="D20" s="183"/>
      <c r="E20" s="33">
        <f>E21+E22+E23+E25+E26+E27+E28+E29+E30+E24</f>
        <v>6389160.840000001</v>
      </c>
      <c r="F20" s="61"/>
      <c r="G20" s="97"/>
      <c r="H20" s="90"/>
      <c r="I20" s="98"/>
      <c r="J20" s="100"/>
      <c r="K20" s="101"/>
      <c r="L20" s="90"/>
      <c r="M20" s="90"/>
      <c r="N20" s="90"/>
    </row>
    <row r="21" spans="1:14" ht="16.5" customHeight="1">
      <c r="A21" s="184" t="s">
        <v>53</v>
      </c>
      <c r="B21" s="186" t="s">
        <v>54</v>
      </c>
      <c r="C21" s="187"/>
      <c r="D21" s="188"/>
      <c r="E21" s="177">
        <v>763420.68</v>
      </c>
      <c r="F21" s="179"/>
      <c r="G21" s="200"/>
      <c r="H21" s="198"/>
      <c r="I21" s="199"/>
      <c r="J21" s="100"/>
      <c r="K21" s="101"/>
      <c r="L21" s="90"/>
      <c r="M21" s="90"/>
      <c r="N21" s="90"/>
    </row>
    <row r="22" spans="1:14" ht="11.25" customHeight="1">
      <c r="A22" s="185"/>
      <c r="B22" s="189"/>
      <c r="C22" s="190"/>
      <c r="D22" s="191"/>
      <c r="E22" s="178"/>
      <c r="F22" s="179"/>
      <c r="G22" s="200"/>
      <c r="H22" s="198"/>
      <c r="I22" s="199"/>
      <c r="J22" s="100"/>
      <c r="K22" s="101"/>
      <c r="L22" s="90"/>
      <c r="M22" s="90"/>
      <c r="N22" s="90"/>
    </row>
    <row r="23" spans="1:14" ht="26.25" customHeight="1">
      <c r="A23" s="66" t="s">
        <v>55</v>
      </c>
      <c r="B23" s="155" t="s">
        <v>56</v>
      </c>
      <c r="C23" s="156"/>
      <c r="D23" s="157"/>
      <c r="E23" s="67">
        <v>17575.920000000002</v>
      </c>
      <c r="F23" s="61"/>
      <c r="G23" s="97"/>
      <c r="H23" s="90"/>
      <c r="I23" s="98"/>
      <c r="J23" s="99"/>
      <c r="K23" s="91"/>
      <c r="L23" s="90"/>
      <c r="M23" s="90"/>
      <c r="N23" s="90"/>
    </row>
    <row r="24" spans="1:14" ht="26.25" customHeight="1">
      <c r="A24" s="66" t="s">
        <v>57</v>
      </c>
      <c r="B24" s="155" t="s">
        <v>58</v>
      </c>
      <c r="C24" s="156"/>
      <c r="D24" s="157"/>
      <c r="E24" s="68">
        <v>122834.4</v>
      </c>
      <c r="F24" s="61"/>
      <c r="G24" s="97"/>
      <c r="H24" s="90"/>
      <c r="I24" s="98"/>
      <c r="J24" s="99"/>
      <c r="K24" s="91"/>
      <c r="L24" s="90"/>
      <c r="M24" s="90"/>
      <c r="N24" s="90"/>
    </row>
    <row r="25" spans="1:14" ht="104.25" customHeight="1">
      <c r="A25" s="65" t="s">
        <v>59</v>
      </c>
      <c r="B25" s="155" t="s">
        <v>60</v>
      </c>
      <c r="C25" s="161"/>
      <c r="D25" s="162"/>
      <c r="E25" s="68">
        <v>2837306.64</v>
      </c>
      <c r="F25" s="61"/>
      <c r="G25" s="97"/>
      <c r="H25" s="90"/>
      <c r="I25" s="98"/>
      <c r="J25" s="99"/>
      <c r="K25" s="91"/>
      <c r="L25" s="102"/>
      <c r="M25" s="90"/>
      <c r="N25" s="90"/>
    </row>
    <row r="26" spans="1:14" ht="18.75" customHeight="1">
      <c r="A26" s="65" t="s">
        <v>61</v>
      </c>
      <c r="B26" s="166" t="s">
        <v>62</v>
      </c>
      <c r="C26" s="167"/>
      <c r="D26" s="168"/>
      <c r="E26" s="74">
        <v>386505.72000000003</v>
      </c>
      <c r="G26" s="97"/>
      <c r="H26" s="90"/>
      <c r="I26" s="98"/>
      <c r="J26" s="99"/>
      <c r="K26" s="91"/>
      <c r="L26" s="102"/>
      <c r="M26" s="90"/>
      <c r="N26" s="90"/>
    </row>
    <row r="27" spans="1:14" ht="15.75" customHeight="1">
      <c r="A27" s="66" t="s">
        <v>63</v>
      </c>
      <c r="B27" s="166" t="s">
        <v>64</v>
      </c>
      <c r="C27" s="167"/>
      <c r="D27" s="168"/>
      <c r="E27" s="74">
        <v>326583.48</v>
      </c>
      <c r="G27" s="97"/>
      <c r="H27" s="90"/>
      <c r="I27" s="98"/>
      <c r="J27" s="99"/>
      <c r="K27" s="91"/>
      <c r="L27" s="102"/>
      <c r="M27" s="90"/>
      <c r="N27" s="90"/>
    </row>
    <row r="28" spans="1:14" ht="17.25" customHeight="1">
      <c r="A28" s="65" t="s">
        <v>65</v>
      </c>
      <c r="B28" s="166" t="s">
        <v>66</v>
      </c>
      <c r="C28" s="167"/>
      <c r="D28" s="168"/>
      <c r="E28" s="74">
        <v>352989.60000000003</v>
      </c>
      <c r="G28" s="97"/>
      <c r="H28" s="90"/>
      <c r="I28" s="98"/>
      <c r="J28" s="99"/>
      <c r="K28" s="91"/>
      <c r="L28" s="102"/>
      <c r="M28" s="90"/>
      <c r="N28" s="90"/>
    </row>
    <row r="29" spans="1:14" ht="16.5" customHeight="1">
      <c r="A29" s="66" t="s">
        <v>67</v>
      </c>
      <c r="B29" s="166" t="s">
        <v>27</v>
      </c>
      <c r="C29" s="167"/>
      <c r="D29" s="168"/>
      <c r="E29" s="74">
        <v>59922.12</v>
      </c>
      <c r="G29" s="97"/>
      <c r="H29" s="90"/>
      <c r="I29" s="98"/>
      <c r="J29" s="99"/>
      <c r="K29" s="91"/>
      <c r="L29" s="102"/>
      <c r="M29" s="90"/>
      <c r="N29" s="90"/>
    </row>
    <row r="30" spans="1:14" ht="19.5" customHeight="1">
      <c r="A30" s="75" t="s">
        <v>68</v>
      </c>
      <c r="B30" s="169" t="s">
        <v>69</v>
      </c>
      <c r="C30" s="170"/>
      <c r="D30" s="171"/>
      <c r="E30" s="74">
        <v>1522022.28</v>
      </c>
      <c r="G30" s="97"/>
      <c r="H30" s="90"/>
      <c r="I30" s="98"/>
      <c r="J30" s="99"/>
      <c r="K30" s="91"/>
      <c r="L30" s="102"/>
      <c r="M30" s="90"/>
      <c r="N30" s="90"/>
    </row>
    <row r="31" spans="1:14" ht="12.75">
      <c r="A31" s="41"/>
      <c r="B31" s="172"/>
      <c r="C31" s="173"/>
      <c r="D31" s="174"/>
      <c r="E31" s="76"/>
      <c r="G31" s="89"/>
      <c r="H31" s="90"/>
      <c r="I31" s="90"/>
      <c r="J31" s="91"/>
      <c r="K31" s="91"/>
      <c r="L31" s="90"/>
      <c r="M31" s="90"/>
      <c r="N31" s="90"/>
    </row>
    <row r="32" spans="1:14" ht="19.5" customHeight="1">
      <c r="A32" s="62" t="s">
        <v>70</v>
      </c>
      <c r="B32" s="181" t="s">
        <v>71</v>
      </c>
      <c r="C32" s="182"/>
      <c r="D32" s="183"/>
      <c r="E32" s="47">
        <f>E33+E34+E35+E36</f>
        <v>12975340.759749997</v>
      </c>
      <c r="G32" s="89"/>
      <c r="H32" s="90"/>
      <c r="I32" s="90"/>
      <c r="J32" s="91"/>
      <c r="K32" s="91"/>
      <c r="L32" s="90"/>
      <c r="M32" s="90"/>
      <c r="N32" s="90"/>
    </row>
    <row r="33" spans="1:14" ht="14.25">
      <c r="A33" s="41" t="s">
        <v>72</v>
      </c>
      <c r="B33" s="145" t="s">
        <v>47</v>
      </c>
      <c r="C33" s="145"/>
      <c r="D33" s="145"/>
      <c r="E33" s="48">
        <f>E15</f>
        <v>2578898.0453</v>
      </c>
      <c r="F33" s="50"/>
      <c r="G33" s="89"/>
      <c r="H33" s="90"/>
      <c r="I33" s="90"/>
      <c r="J33" s="91"/>
      <c r="K33" s="91"/>
      <c r="L33" s="90"/>
      <c r="M33" s="90"/>
      <c r="N33" s="90"/>
    </row>
    <row r="34" spans="1:14" ht="14.25">
      <c r="A34" s="41" t="s">
        <v>73</v>
      </c>
      <c r="B34" s="145" t="s">
        <v>48</v>
      </c>
      <c r="C34" s="145"/>
      <c r="D34" s="145"/>
      <c r="E34" s="48">
        <f>E16</f>
        <v>2982803.61915</v>
      </c>
      <c r="F34" s="50"/>
      <c r="G34" s="89"/>
      <c r="H34" s="90"/>
      <c r="I34" s="90"/>
      <c r="J34" s="91"/>
      <c r="K34" s="91"/>
      <c r="L34" s="90"/>
      <c r="M34" s="90"/>
      <c r="N34" s="90"/>
    </row>
    <row r="35" spans="1:14" ht="14.25">
      <c r="A35" s="41" t="s">
        <v>74</v>
      </c>
      <c r="B35" s="152" t="s">
        <v>15</v>
      </c>
      <c r="C35" s="153"/>
      <c r="D35" s="154"/>
      <c r="E35" s="48">
        <f>E17</f>
        <v>6604279.084499998</v>
      </c>
      <c r="F35" s="50"/>
      <c r="G35" s="89"/>
      <c r="H35" s="90"/>
      <c r="I35" s="90"/>
      <c r="J35" s="91"/>
      <c r="K35" s="91"/>
      <c r="L35" s="90"/>
      <c r="M35" s="90"/>
      <c r="N35" s="90"/>
    </row>
    <row r="36" spans="1:14" ht="14.25" customHeight="1">
      <c r="A36" s="41" t="s">
        <v>75</v>
      </c>
      <c r="B36" s="152" t="s">
        <v>49</v>
      </c>
      <c r="C36" s="153"/>
      <c r="D36" s="154"/>
      <c r="E36" s="48">
        <f>E18</f>
        <v>809360.0108</v>
      </c>
      <c r="F36" s="50"/>
      <c r="G36" s="89"/>
      <c r="H36" s="90"/>
      <c r="I36" s="90"/>
      <c r="J36" s="91"/>
      <c r="K36" s="91"/>
      <c r="L36" s="90"/>
      <c r="M36" s="90"/>
      <c r="N36" s="90"/>
    </row>
    <row r="37" spans="1:11" ht="25.5" customHeight="1">
      <c r="A37" s="43"/>
      <c r="B37" s="163" t="s">
        <v>29</v>
      </c>
      <c r="C37" s="164"/>
      <c r="D37" s="165"/>
      <c r="E37" s="79">
        <f>E20+E32</f>
        <v>19364501.599749997</v>
      </c>
      <c r="F37" s="50"/>
      <c r="G37" s="50"/>
      <c r="H37" s="50"/>
      <c r="I37" s="50"/>
      <c r="J37" s="86"/>
      <c r="K37" s="86"/>
    </row>
    <row r="40" ht="12.75">
      <c r="B40" t="s">
        <v>30</v>
      </c>
    </row>
    <row r="41" ht="12.75">
      <c r="B41" t="s">
        <v>38</v>
      </c>
    </row>
  </sheetData>
  <sheetProtection/>
  <mergeCells count="41"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H21:H22"/>
    <mergeCell ref="I21:I22"/>
    <mergeCell ref="B23:D23"/>
    <mergeCell ref="B24:D24"/>
    <mergeCell ref="E21:E22"/>
    <mergeCell ref="F21:F22"/>
    <mergeCell ref="G21:G22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J7:K7"/>
    <mergeCell ref="G8:I8"/>
    <mergeCell ref="B10:D10"/>
    <mergeCell ref="B11:D11"/>
    <mergeCell ref="B12:D12"/>
    <mergeCell ref="B13:D13"/>
    <mergeCell ref="B14:D14"/>
    <mergeCell ref="B15:D15"/>
    <mergeCell ref="B6:E6"/>
    <mergeCell ref="B7:E7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25390625" style="0" customWidth="1"/>
    <col min="9" max="9" width="16.00390625" style="0" customWidth="1"/>
    <col min="10" max="10" width="11.125" style="80" customWidth="1"/>
    <col min="11" max="11" width="15.00390625" style="80" customWidth="1"/>
    <col min="12" max="12" width="12.25390625" style="0" customWidth="1"/>
  </cols>
  <sheetData>
    <row r="1" spans="4:5" ht="12.75">
      <c r="D1" s="140" t="s">
        <v>0</v>
      </c>
      <c r="E1" s="140"/>
    </row>
    <row r="2" spans="4:5" ht="12.75">
      <c r="D2" s="140" t="s">
        <v>1</v>
      </c>
      <c r="E2" s="140"/>
    </row>
    <row r="3" spans="4:5" ht="12.75">
      <c r="D3" s="140" t="s">
        <v>80</v>
      </c>
      <c r="E3" s="140"/>
    </row>
    <row r="5" spans="2:5" ht="15.75" customHeight="1">
      <c r="B5" s="141" t="s">
        <v>40</v>
      </c>
      <c r="C5" s="141"/>
      <c r="D5" s="141"/>
      <c r="E5" s="141"/>
    </row>
    <row r="6" spans="2:5" ht="15.75">
      <c r="B6" s="194" t="s">
        <v>76</v>
      </c>
      <c r="C6" s="194"/>
      <c r="D6" s="194"/>
      <c r="E6" s="194"/>
    </row>
    <row r="7" spans="2:14" ht="15.75">
      <c r="B7" s="192" t="s">
        <v>42</v>
      </c>
      <c r="C7" s="192"/>
      <c r="D7" s="192"/>
      <c r="E7" s="192"/>
      <c r="G7" s="90"/>
      <c r="H7" s="90"/>
      <c r="I7" s="90"/>
      <c r="J7" s="196"/>
      <c r="K7" s="196"/>
      <c r="L7" s="90"/>
      <c r="M7" s="90"/>
      <c r="N7" s="90"/>
    </row>
    <row r="8" spans="2:14" ht="15.75">
      <c r="B8" s="27"/>
      <c r="C8" s="27"/>
      <c r="D8" s="54" t="s">
        <v>81</v>
      </c>
      <c r="E8" s="54"/>
      <c r="G8" s="197"/>
      <c r="H8" s="197"/>
      <c r="I8" s="197"/>
      <c r="J8" s="92"/>
      <c r="K8" s="91"/>
      <c r="L8" s="90"/>
      <c r="M8" s="90"/>
      <c r="N8" s="90"/>
    </row>
    <row r="9" spans="2:14" ht="14.25" customHeight="1">
      <c r="B9" s="28"/>
      <c r="C9" s="30"/>
      <c r="D9" s="29"/>
      <c r="E9" s="30"/>
      <c r="F9" s="31"/>
      <c r="G9" s="90"/>
      <c r="H9" s="90"/>
      <c r="I9" s="90"/>
      <c r="J9" s="91"/>
      <c r="K9" s="91"/>
      <c r="L9" s="90"/>
      <c r="M9" s="90"/>
      <c r="N9" s="90"/>
    </row>
    <row r="10" spans="1:14" ht="24.75" customHeight="1">
      <c r="A10" s="43" t="s">
        <v>44</v>
      </c>
      <c r="B10" s="142" t="s">
        <v>45</v>
      </c>
      <c r="C10" s="143"/>
      <c r="D10" s="144"/>
      <c r="E10" s="55" t="s">
        <v>46</v>
      </c>
      <c r="G10" s="93"/>
      <c r="H10" s="90"/>
      <c r="I10" s="90"/>
      <c r="J10" s="91"/>
      <c r="K10" s="91"/>
      <c r="L10" s="90"/>
      <c r="M10" s="90"/>
      <c r="N10" s="90"/>
    </row>
    <row r="11" spans="1:14" ht="20.25" customHeight="1">
      <c r="A11" s="34"/>
      <c r="B11" s="137" t="s">
        <v>9</v>
      </c>
      <c r="C11" s="138"/>
      <c r="D11" s="139"/>
      <c r="E11" s="33">
        <f>E12+E13</f>
        <v>19109752.178000003</v>
      </c>
      <c r="G11" s="94"/>
      <c r="H11" s="90"/>
      <c r="I11" s="95"/>
      <c r="J11" s="94"/>
      <c r="K11" s="94"/>
      <c r="L11" s="90"/>
      <c r="M11" s="90"/>
      <c r="N11" s="90"/>
    </row>
    <row r="12" spans="1:14" ht="15.75">
      <c r="A12" s="34"/>
      <c r="B12" s="137" t="s">
        <v>10</v>
      </c>
      <c r="C12" s="138"/>
      <c r="D12" s="139"/>
      <c r="E12" s="33">
        <f>E20</f>
        <v>6438856.38</v>
      </c>
      <c r="G12" s="96"/>
      <c r="H12" s="90"/>
      <c r="I12" s="95"/>
      <c r="J12" s="96"/>
      <c r="K12" s="96"/>
      <c r="L12" s="90"/>
      <c r="M12" s="90"/>
      <c r="N12" s="90"/>
    </row>
    <row r="13" spans="1:14" ht="15.75">
      <c r="A13" s="34"/>
      <c r="B13" s="137" t="s">
        <v>11</v>
      </c>
      <c r="C13" s="138"/>
      <c r="D13" s="139"/>
      <c r="E13" s="33">
        <f>E15+E16+E17+E18</f>
        <v>12670895.798000002</v>
      </c>
      <c r="G13" s="96"/>
      <c r="H13" s="90"/>
      <c r="I13" s="95"/>
      <c r="J13" s="96"/>
      <c r="K13" s="96"/>
      <c r="L13" s="90"/>
      <c r="M13" s="90"/>
      <c r="N13" s="90"/>
    </row>
    <row r="14" spans="1:14" ht="12.75">
      <c r="A14" s="34"/>
      <c r="B14" s="146" t="s">
        <v>12</v>
      </c>
      <c r="C14" s="147"/>
      <c r="D14" s="148"/>
      <c r="E14" s="41"/>
      <c r="G14" s="97"/>
      <c r="H14" s="90"/>
      <c r="I14" s="98"/>
      <c r="J14" s="99"/>
      <c r="K14" s="91"/>
      <c r="L14" s="90"/>
      <c r="M14" s="90"/>
      <c r="N14" s="90"/>
    </row>
    <row r="15" spans="1:14" ht="14.25">
      <c r="A15" s="34"/>
      <c r="B15" s="145" t="s">
        <v>47</v>
      </c>
      <c r="C15" s="145"/>
      <c r="D15" s="145"/>
      <c r="E15" s="33">
        <v>2671178.1910000015</v>
      </c>
      <c r="G15" s="97"/>
      <c r="H15" s="90"/>
      <c r="I15" s="98"/>
      <c r="J15" s="99"/>
      <c r="K15" s="91"/>
      <c r="L15" s="90"/>
      <c r="M15" s="90"/>
      <c r="N15" s="90"/>
    </row>
    <row r="16" spans="1:14" ht="14.25">
      <c r="A16" s="34"/>
      <c r="B16" s="145" t="s">
        <v>48</v>
      </c>
      <c r="C16" s="145"/>
      <c r="D16" s="145"/>
      <c r="E16" s="33">
        <v>2732677.9480000013</v>
      </c>
      <c r="G16" s="97"/>
      <c r="H16" s="90"/>
      <c r="I16" s="98"/>
      <c r="J16" s="99"/>
      <c r="K16" s="91"/>
      <c r="L16" s="90"/>
      <c r="M16" s="90"/>
      <c r="N16" s="90"/>
    </row>
    <row r="17" spans="1:14" ht="14.25">
      <c r="A17" s="34"/>
      <c r="B17" s="152" t="s">
        <v>15</v>
      </c>
      <c r="C17" s="153"/>
      <c r="D17" s="154"/>
      <c r="E17" s="33">
        <v>6514019.886000001</v>
      </c>
      <c r="G17" s="97"/>
      <c r="H17" s="90"/>
      <c r="I17" s="98"/>
      <c r="J17" s="99"/>
      <c r="K17" s="91"/>
      <c r="L17" s="90"/>
      <c r="M17" s="90"/>
      <c r="N17" s="90"/>
    </row>
    <row r="18" spans="1:14" ht="15" customHeight="1">
      <c r="A18" s="34"/>
      <c r="B18" s="152" t="s">
        <v>49</v>
      </c>
      <c r="C18" s="153"/>
      <c r="D18" s="154"/>
      <c r="E18" s="33">
        <v>753019.7730000002</v>
      </c>
      <c r="G18" s="97"/>
      <c r="H18" s="90"/>
      <c r="I18" s="98"/>
      <c r="J18" s="99"/>
      <c r="K18" s="91"/>
      <c r="L18" s="90"/>
      <c r="M18" s="90"/>
      <c r="N18" s="90"/>
    </row>
    <row r="19" spans="1:14" ht="24" customHeight="1">
      <c r="A19" s="43"/>
      <c r="B19" s="142" t="s">
        <v>45</v>
      </c>
      <c r="C19" s="143"/>
      <c r="D19" s="144"/>
      <c r="E19" s="60" t="s">
        <v>50</v>
      </c>
      <c r="F19" s="61"/>
      <c r="G19" s="90"/>
      <c r="H19" s="90"/>
      <c r="I19" s="90"/>
      <c r="J19" s="91"/>
      <c r="K19" s="91"/>
      <c r="L19" s="90"/>
      <c r="M19" s="90"/>
      <c r="N19" s="90"/>
    </row>
    <row r="20" spans="1:14" ht="18" customHeight="1">
      <c r="A20" s="62" t="s">
        <v>51</v>
      </c>
      <c r="B20" s="181" t="s">
        <v>52</v>
      </c>
      <c r="C20" s="182"/>
      <c r="D20" s="183"/>
      <c r="E20" s="33">
        <f>E21+E22+E24+E25+E26+E27+E28+E29+E30+E31+E23</f>
        <v>6438856.38</v>
      </c>
      <c r="F20" s="61"/>
      <c r="G20" s="97"/>
      <c r="H20" s="90"/>
      <c r="I20" s="98"/>
      <c r="J20" s="100"/>
      <c r="K20" s="101"/>
      <c r="L20" s="90"/>
      <c r="M20" s="90"/>
      <c r="N20" s="90"/>
    </row>
    <row r="21" spans="1:14" ht="24.75" customHeight="1">
      <c r="A21" s="65" t="s">
        <v>53</v>
      </c>
      <c r="B21" s="186" t="s">
        <v>54</v>
      </c>
      <c r="C21" s="187"/>
      <c r="D21" s="188"/>
      <c r="E21" s="107">
        <v>762752.3000000002</v>
      </c>
      <c r="F21" s="103"/>
      <c r="G21" s="104"/>
      <c r="H21" s="105"/>
      <c r="I21" s="106"/>
      <c r="J21" s="100"/>
      <c r="K21" s="101"/>
      <c r="L21" s="90"/>
      <c r="M21" s="90"/>
      <c r="N21" s="90"/>
    </row>
    <row r="22" spans="1:14" ht="26.25" customHeight="1">
      <c r="A22" s="66" t="s">
        <v>55</v>
      </c>
      <c r="B22" s="155" t="s">
        <v>56</v>
      </c>
      <c r="C22" s="156"/>
      <c r="D22" s="157"/>
      <c r="E22" s="108">
        <v>12218.77</v>
      </c>
      <c r="F22" s="61"/>
      <c r="G22" s="97"/>
      <c r="H22" s="90"/>
      <c r="I22" s="98"/>
      <c r="J22" s="99"/>
      <c r="K22" s="91"/>
      <c r="L22" s="90"/>
      <c r="M22" s="90"/>
      <c r="N22" s="90"/>
    </row>
    <row r="23" spans="1:14" ht="26.25" customHeight="1">
      <c r="A23" s="66" t="s">
        <v>57</v>
      </c>
      <c r="B23" s="155" t="s">
        <v>58</v>
      </c>
      <c r="C23" s="156"/>
      <c r="D23" s="157"/>
      <c r="E23" s="109">
        <v>122833.19999999994</v>
      </c>
      <c r="F23" s="61"/>
      <c r="G23" s="97"/>
      <c r="H23" s="90"/>
      <c r="I23" s="98"/>
      <c r="J23" s="99"/>
      <c r="K23" s="91"/>
      <c r="L23" s="90"/>
      <c r="M23" s="90"/>
      <c r="N23" s="90"/>
    </row>
    <row r="24" spans="1:14" ht="104.25" customHeight="1">
      <c r="A24" s="65" t="s">
        <v>59</v>
      </c>
      <c r="B24" s="155" t="s">
        <v>82</v>
      </c>
      <c r="C24" s="161"/>
      <c r="D24" s="162"/>
      <c r="E24" s="109">
        <v>1876314.9999999995</v>
      </c>
      <c r="F24" s="61"/>
      <c r="G24" s="97"/>
      <c r="H24" s="90"/>
      <c r="I24" s="98"/>
      <c r="J24" s="99"/>
      <c r="K24" s="91"/>
      <c r="L24" s="102"/>
      <c r="M24" s="90"/>
      <c r="N24" s="90"/>
    </row>
    <row r="25" spans="1:14" ht="18.75" customHeight="1">
      <c r="A25" s="65" t="s">
        <v>61</v>
      </c>
      <c r="B25" s="166" t="s">
        <v>62</v>
      </c>
      <c r="C25" s="167"/>
      <c r="D25" s="168"/>
      <c r="E25" s="110">
        <v>407465.7499999998</v>
      </c>
      <c r="G25" s="97"/>
      <c r="H25" s="90"/>
      <c r="I25" s="98"/>
      <c r="J25" s="99"/>
      <c r="K25" s="91"/>
      <c r="L25" s="102"/>
      <c r="M25" s="90"/>
      <c r="N25" s="90"/>
    </row>
    <row r="26" spans="1:14" ht="18.75" customHeight="1">
      <c r="A26" s="65" t="s">
        <v>63</v>
      </c>
      <c r="B26" s="201" t="s">
        <v>83</v>
      </c>
      <c r="C26" s="202"/>
      <c r="D26" s="203"/>
      <c r="E26" s="110">
        <v>677715.0800000001</v>
      </c>
      <c r="G26" s="97"/>
      <c r="H26" s="90"/>
      <c r="I26" s="98"/>
      <c r="J26" s="99"/>
      <c r="K26" s="91"/>
      <c r="L26" s="102"/>
      <c r="M26" s="90"/>
      <c r="N26" s="90"/>
    </row>
    <row r="27" spans="1:14" ht="18.75" customHeight="1">
      <c r="A27" s="65" t="s">
        <v>65</v>
      </c>
      <c r="B27" s="201" t="s">
        <v>84</v>
      </c>
      <c r="C27" s="202"/>
      <c r="D27" s="203"/>
      <c r="E27" s="110">
        <v>304087.04</v>
      </c>
      <c r="G27" s="97"/>
      <c r="H27" s="90"/>
      <c r="I27" s="98"/>
      <c r="J27" s="99"/>
      <c r="K27" s="91"/>
      <c r="L27" s="102"/>
      <c r="M27" s="90"/>
      <c r="N27" s="90"/>
    </row>
    <row r="28" spans="1:14" ht="15.75" customHeight="1">
      <c r="A28" s="66" t="s">
        <v>67</v>
      </c>
      <c r="B28" s="166" t="s">
        <v>64</v>
      </c>
      <c r="C28" s="167"/>
      <c r="D28" s="168"/>
      <c r="E28" s="110">
        <v>356287.26</v>
      </c>
      <c r="G28" s="97"/>
      <c r="H28" s="90"/>
      <c r="I28" s="98"/>
      <c r="J28" s="99"/>
      <c r="K28" s="91"/>
      <c r="L28" s="102"/>
      <c r="M28" s="90"/>
      <c r="N28" s="90"/>
    </row>
    <row r="29" spans="1:14" ht="17.25" customHeight="1">
      <c r="A29" s="65" t="s">
        <v>68</v>
      </c>
      <c r="B29" s="166" t="s">
        <v>66</v>
      </c>
      <c r="C29" s="167"/>
      <c r="D29" s="168"/>
      <c r="E29" s="110">
        <v>352986.05000000016</v>
      </c>
      <c r="G29" s="97"/>
      <c r="H29" s="90"/>
      <c r="I29" s="98"/>
      <c r="J29" s="99"/>
      <c r="K29" s="91"/>
      <c r="L29" s="102"/>
      <c r="M29" s="90"/>
      <c r="N29" s="90"/>
    </row>
    <row r="30" spans="1:14" ht="16.5" customHeight="1">
      <c r="A30" s="66" t="s">
        <v>85</v>
      </c>
      <c r="B30" s="166" t="s">
        <v>27</v>
      </c>
      <c r="C30" s="167"/>
      <c r="D30" s="168"/>
      <c r="E30" s="110">
        <v>44188.90000000001</v>
      </c>
      <c r="G30" s="97"/>
      <c r="H30" s="90"/>
      <c r="I30" s="98"/>
      <c r="J30" s="99"/>
      <c r="K30" s="91"/>
      <c r="L30" s="102"/>
      <c r="M30" s="90"/>
      <c r="N30" s="90"/>
    </row>
    <row r="31" spans="1:14" ht="19.5" customHeight="1">
      <c r="A31" s="75" t="s">
        <v>86</v>
      </c>
      <c r="B31" s="169" t="s">
        <v>69</v>
      </c>
      <c r="C31" s="170"/>
      <c r="D31" s="171"/>
      <c r="E31" s="110">
        <v>1522007.0299999998</v>
      </c>
      <c r="G31" s="97"/>
      <c r="H31" s="90"/>
      <c r="I31" s="98"/>
      <c r="J31" s="99"/>
      <c r="K31" s="91"/>
      <c r="L31" s="102"/>
      <c r="M31" s="90"/>
      <c r="N31" s="90"/>
    </row>
    <row r="32" spans="1:14" ht="12.75">
      <c r="A32" s="41"/>
      <c r="B32" s="172"/>
      <c r="C32" s="173"/>
      <c r="D32" s="174"/>
      <c r="E32" s="76"/>
      <c r="G32" s="89"/>
      <c r="H32" s="90"/>
      <c r="I32" s="90"/>
      <c r="J32" s="91"/>
      <c r="K32" s="91"/>
      <c r="L32" s="90"/>
      <c r="M32" s="90"/>
      <c r="N32" s="90"/>
    </row>
    <row r="33" spans="1:14" ht="19.5" customHeight="1">
      <c r="A33" s="62" t="s">
        <v>70</v>
      </c>
      <c r="B33" s="181" t="s">
        <v>71</v>
      </c>
      <c r="C33" s="182"/>
      <c r="D33" s="183"/>
      <c r="E33" s="47">
        <f>E34+E35+E36+E37</f>
        <v>12670895.798000002</v>
      </c>
      <c r="G33" s="89"/>
      <c r="H33" s="90"/>
      <c r="I33" s="90"/>
      <c r="J33" s="91"/>
      <c r="K33" s="91"/>
      <c r="L33" s="90"/>
      <c r="M33" s="90"/>
      <c r="N33" s="90"/>
    </row>
    <row r="34" spans="1:14" ht="14.25">
      <c r="A34" s="41" t="s">
        <v>72</v>
      </c>
      <c r="B34" s="145" t="s">
        <v>47</v>
      </c>
      <c r="C34" s="145"/>
      <c r="D34" s="145"/>
      <c r="E34" s="48">
        <f>E15</f>
        <v>2671178.1910000015</v>
      </c>
      <c r="F34" s="50"/>
      <c r="G34" s="89"/>
      <c r="H34" s="90"/>
      <c r="I34" s="90"/>
      <c r="J34" s="91"/>
      <c r="K34" s="91"/>
      <c r="L34" s="90"/>
      <c r="M34" s="90"/>
      <c r="N34" s="90"/>
    </row>
    <row r="35" spans="1:14" ht="14.25">
      <c r="A35" s="41" t="s">
        <v>73</v>
      </c>
      <c r="B35" s="145" t="s">
        <v>48</v>
      </c>
      <c r="C35" s="145"/>
      <c r="D35" s="145"/>
      <c r="E35" s="48">
        <f>E16</f>
        <v>2732677.9480000013</v>
      </c>
      <c r="F35" s="50"/>
      <c r="G35" s="89"/>
      <c r="H35" s="90"/>
      <c r="I35" s="90"/>
      <c r="J35" s="91"/>
      <c r="K35" s="91"/>
      <c r="L35" s="90"/>
      <c r="M35" s="90"/>
      <c r="N35" s="90"/>
    </row>
    <row r="36" spans="1:14" ht="14.25">
      <c r="A36" s="41" t="s">
        <v>74</v>
      </c>
      <c r="B36" s="152" t="s">
        <v>15</v>
      </c>
      <c r="C36" s="153"/>
      <c r="D36" s="154"/>
      <c r="E36" s="48">
        <f>E17</f>
        <v>6514019.886000001</v>
      </c>
      <c r="F36" s="50"/>
      <c r="G36" s="89"/>
      <c r="H36" s="90"/>
      <c r="I36" s="90"/>
      <c r="J36" s="91"/>
      <c r="K36" s="91"/>
      <c r="L36" s="90"/>
      <c r="M36" s="90"/>
      <c r="N36" s="90"/>
    </row>
    <row r="37" spans="1:14" ht="14.25" customHeight="1">
      <c r="A37" s="41" t="s">
        <v>75</v>
      </c>
      <c r="B37" s="152" t="s">
        <v>49</v>
      </c>
      <c r="C37" s="153"/>
      <c r="D37" s="154"/>
      <c r="E37" s="48">
        <f>E18</f>
        <v>753019.7730000002</v>
      </c>
      <c r="F37" s="50"/>
      <c r="G37" s="89"/>
      <c r="H37" s="90"/>
      <c r="I37" s="90"/>
      <c r="J37" s="91"/>
      <c r="K37" s="91"/>
      <c r="L37" s="90"/>
      <c r="M37" s="90"/>
      <c r="N37" s="90"/>
    </row>
    <row r="38" spans="1:11" ht="25.5" customHeight="1">
      <c r="A38" s="43"/>
      <c r="B38" s="163" t="s">
        <v>29</v>
      </c>
      <c r="C38" s="164"/>
      <c r="D38" s="165"/>
      <c r="E38" s="79">
        <f>E20+E33</f>
        <v>19109752.178000003</v>
      </c>
      <c r="F38" s="50"/>
      <c r="G38" s="50"/>
      <c r="H38" s="50"/>
      <c r="I38" s="50"/>
      <c r="J38" s="86"/>
      <c r="K38" s="86"/>
    </row>
    <row r="41" ht="12.75">
      <c r="B41" t="s">
        <v>30</v>
      </c>
    </row>
    <row r="42" ht="12.75">
      <c r="B42" t="s">
        <v>38</v>
      </c>
    </row>
  </sheetData>
  <sheetProtection/>
  <mergeCells count="37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B20:D20"/>
    <mergeCell ref="B21:D21"/>
    <mergeCell ref="B14:D14"/>
    <mergeCell ref="B15:D15"/>
    <mergeCell ref="B16:D16"/>
    <mergeCell ref="B17:D17"/>
    <mergeCell ref="B18:D18"/>
    <mergeCell ref="B19:D19"/>
    <mergeCell ref="B33:D33"/>
    <mergeCell ref="B22:D22"/>
    <mergeCell ref="B23:D23"/>
    <mergeCell ref="B24:D24"/>
    <mergeCell ref="B25:D25"/>
    <mergeCell ref="B26:D26"/>
    <mergeCell ref="B27:D27"/>
    <mergeCell ref="B38:D38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G1" sqref="G1:J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25390625" style="0" hidden="1" customWidth="1"/>
    <col min="8" max="8" width="0" style="0" hidden="1" customWidth="1"/>
    <col min="9" max="9" width="16.00390625" style="0" hidden="1" customWidth="1"/>
    <col min="10" max="10" width="11.125" style="80" hidden="1" customWidth="1"/>
    <col min="11" max="11" width="15.00390625" style="80" customWidth="1"/>
    <col min="12" max="12" width="12.25390625" style="0" customWidth="1"/>
  </cols>
  <sheetData>
    <row r="1" spans="4:5" ht="12.75">
      <c r="D1" s="140" t="s">
        <v>0</v>
      </c>
      <c r="E1" s="140"/>
    </row>
    <row r="2" spans="4:5" ht="26.25" customHeight="1">
      <c r="D2" s="204" t="s">
        <v>95</v>
      </c>
      <c r="E2" s="204"/>
    </row>
    <row r="3" spans="4:5" ht="12.75">
      <c r="D3" s="140" t="s">
        <v>88</v>
      </c>
      <c r="E3" s="140"/>
    </row>
    <row r="5" spans="2:5" ht="15.75" customHeight="1">
      <c r="B5" s="141" t="s">
        <v>40</v>
      </c>
      <c r="C5" s="141"/>
      <c r="D5" s="141"/>
      <c r="E5" s="141"/>
    </row>
    <row r="6" spans="2:5" ht="15.75">
      <c r="B6" s="194" t="s">
        <v>76</v>
      </c>
      <c r="C6" s="194"/>
      <c r="D6" s="194"/>
      <c r="E6" s="194"/>
    </row>
    <row r="7" spans="2:14" ht="15.75">
      <c r="B7" s="192" t="s">
        <v>42</v>
      </c>
      <c r="C7" s="192"/>
      <c r="D7" s="192"/>
      <c r="E7" s="192"/>
      <c r="G7" s="90"/>
      <c r="H7" s="90"/>
      <c r="I7" s="90"/>
      <c r="J7" s="196"/>
      <c r="K7" s="196"/>
      <c r="L7" s="90"/>
      <c r="M7" s="90"/>
      <c r="N7" s="90"/>
    </row>
    <row r="8" spans="2:14" ht="15.75">
      <c r="B8" s="27"/>
      <c r="C8" s="27"/>
      <c r="D8" s="54" t="s">
        <v>87</v>
      </c>
      <c r="E8" s="54"/>
      <c r="G8" s="197"/>
      <c r="H8" s="197"/>
      <c r="I8" s="197"/>
      <c r="J8" s="92"/>
      <c r="K8" s="91"/>
      <c r="L8" s="90"/>
      <c r="M8" s="90"/>
      <c r="N8" s="90"/>
    </row>
    <row r="9" spans="2:14" ht="14.25" customHeight="1">
      <c r="B9" s="28"/>
      <c r="C9" s="30"/>
      <c r="D9" s="29"/>
      <c r="E9" s="30"/>
      <c r="F9" s="31"/>
      <c r="G9" s="90">
        <v>24966.9</v>
      </c>
      <c r="H9" s="90"/>
      <c r="I9" s="90"/>
      <c r="J9" s="91"/>
      <c r="K9" s="91"/>
      <c r="L9" s="90"/>
      <c r="M9" s="90"/>
      <c r="N9" s="90"/>
    </row>
    <row r="10" spans="1:14" ht="24.75" customHeight="1">
      <c r="A10" s="43" t="s">
        <v>44</v>
      </c>
      <c r="B10" s="142" t="s">
        <v>45</v>
      </c>
      <c r="C10" s="143"/>
      <c r="D10" s="144"/>
      <c r="E10" s="55" t="s">
        <v>46</v>
      </c>
      <c r="G10" s="93"/>
      <c r="H10" s="90"/>
      <c r="I10" s="90"/>
      <c r="J10" s="91"/>
      <c r="K10" s="91"/>
      <c r="L10" s="90"/>
      <c r="M10" s="90"/>
      <c r="N10" s="90"/>
    </row>
    <row r="11" spans="1:14" ht="20.25" customHeight="1">
      <c r="A11" s="34"/>
      <c r="B11" s="137" t="s">
        <v>9</v>
      </c>
      <c r="C11" s="138"/>
      <c r="D11" s="139"/>
      <c r="E11" s="33">
        <f>E12+E13</f>
        <v>21297763.197800007</v>
      </c>
      <c r="G11" s="94"/>
      <c r="H11" s="90"/>
      <c r="I11" s="95"/>
      <c r="J11" s="94"/>
      <c r="K11" s="94"/>
      <c r="L11" s="90"/>
      <c r="M11" s="90"/>
      <c r="N11" s="90"/>
    </row>
    <row r="12" spans="1:14" ht="15.75">
      <c r="A12" s="34"/>
      <c r="B12" s="137" t="s">
        <v>10</v>
      </c>
      <c r="C12" s="138"/>
      <c r="D12" s="139"/>
      <c r="E12" s="33">
        <f>E20</f>
        <v>7359777.820000001</v>
      </c>
      <c r="G12" s="96"/>
      <c r="H12" s="90"/>
      <c r="I12" s="95"/>
      <c r="J12" s="96"/>
      <c r="K12" s="96"/>
      <c r="L12" s="90"/>
      <c r="M12" s="90"/>
      <c r="N12" s="90"/>
    </row>
    <row r="13" spans="1:14" ht="15.75">
      <c r="A13" s="34"/>
      <c r="B13" s="137" t="s">
        <v>11</v>
      </c>
      <c r="C13" s="138"/>
      <c r="D13" s="139"/>
      <c r="E13" s="33">
        <f>E15+E16+E17+E18</f>
        <v>13937985.377800005</v>
      </c>
      <c r="G13" s="96"/>
      <c r="H13" s="90"/>
      <c r="I13" s="95"/>
      <c r="J13" s="96"/>
      <c r="K13" s="96"/>
      <c r="L13" s="90"/>
      <c r="M13" s="90"/>
      <c r="N13" s="90"/>
    </row>
    <row r="14" spans="1:14" ht="12.75">
      <c r="A14" s="34"/>
      <c r="B14" s="146" t="s">
        <v>12</v>
      </c>
      <c r="C14" s="147"/>
      <c r="D14" s="148"/>
      <c r="E14" s="41"/>
      <c r="G14" s="97"/>
      <c r="H14" s="90"/>
      <c r="I14" s="98"/>
      <c r="J14" s="99"/>
      <c r="K14" s="91"/>
      <c r="L14" s="90"/>
      <c r="M14" s="90"/>
      <c r="N14" s="90"/>
    </row>
    <row r="15" spans="1:14" ht="14.25">
      <c r="A15" s="34"/>
      <c r="B15" s="145" t="s">
        <v>47</v>
      </c>
      <c r="C15" s="145"/>
      <c r="D15" s="145"/>
      <c r="E15" s="33">
        <f>1.1*'2016г.'!E15</f>
        <v>2938296.010100002</v>
      </c>
      <c r="G15" s="97"/>
      <c r="H15" s="90"/>
      <c r="I15" s="98" t="s">
        <v>89</v>
      </c>
      <c r="J15" s="99"/>
      <c r="K15" s="91"/>
      <c r="L15" s="90"/>
      <c r="M15" s="90"/>
      <c r="N15" s="90"/>
    </row>
    <row r="16" spans="1:14" ht="14.25">
      <c r="A16" s="34"/>
      <c r="B16" s="145" t="s">
        <v>48</v>
      </c>
      <c r="C16" s="145"/>
      <c r="D16" s="145"/>
      <c r="E16" s="33">
        <f>1.1*'2016г.'!E16</f>
        <v>3005945.7428000015</v>
      </c>
      <c r="G16" s="97"/>
      <c r="H16" s="90"/>
      <c r="I16" s="98"/>
      <c r="J16" s="99"/>
      <c r="K16" s="91"/>
      <c r="L16" s="90"/>
      <c r="M16" s="90"/>
      <c r="N16" s="90"/>
    </row>
    <row r="17" spans="1:14" ht="14.25">
      <c r="A17" s="34"/>
      <c r="B17" s="152" t="s">
        <v>15</v>
      </c>
      <c r="C17" s="153"/>
      <c r="D17" s="154"/>
      <c r="E17" s="33">
        <f>1.1*'2016г.'!E17</f>
        <v>7165421.874600002</v>
      </c>
      <c r="G17" s="97"/>
      <c r="H17" s="90"/>
      <c r="I17" s="98"/>
      <c r="J17" s="99"/>
      <c r="K17" s="91"/>
      <c r="L17" s="90"/>
      <c r="M17" s="90"/>
      <c r="N17" s="90"/>
    </row>
    <row r="18" spans="1:14" ht="15" customHeight="1">
      <c r="A18" s="34"/>
      <c r="B18" s="152" t="s">
        <v>49</v>
      </c>
      <c r="C18" s="153"/>
      <c r="D18" s="154"/>
      <c r="E18" s="33">
        <f>1.1*'2016г.'!E18</f>
        <v>828321.7503000002</v>
      </c>
      <c r="G18" s="97"/>
      <c r="H18" s="90"/>
      <c r="I18" s="98"/>
      <c r="J18" s="99"/>
      <c r="K18" s="91"/>
      <c r="L18" s="90"/>
      <c r="M18" s="90"/>
      <c r="N18" s="90"/>
    </row>
    <row r="19" spans="1:14" ht="24" customHeight="1">
      <c r="A19" s="43"/>
      <c r="B19" s="142" t="s">
        <v>45</v>
      </c>
      <c r="C19" s="143"/>
      <c r="D19" s="144"/>
      <c r="E19" s="60" t="s">
        <v>50</v>
      </c>
      <c r="F19" s="61"/>
      <c r="G19" s="90"/>
      <c r="H19" s="90"/>
      <c r="I19" s="90"/>
      <c r="J19" s="91"/>
      <c r="K19" s="91"/>
      <c r="L19" s="90"/>
      <c r="M19" s="90"/>
      <c r="N19" s="90"/>
    </row>
    <row r="20" spans="1:14" ht="18" customHeight="1">
      <c r="A20" s="62" t="s">
        <v>51</v>
      </c>
      <c r="B20" s="181" t="s">
        <v>52</v>
      </c>
      <c r="C20" s="182"/>
      <c r="D20" s="183"/>
      <c r="E20" s="33">
        <f>E21+E22+E24+E25+E26+E27+E28+E29+E30+E31+E23</f>
        <v>7359777.820000001</v>
      </c>
      <c r="F20" s="61"/>
      <c r="G20" s="97"/>
      <c r="H20" s="90"/>
      <c r="I20" s="98"/>
      <c r="J20" s="100"/>
      <c r="K20" s="101"/>
      <c r="L20" s="90"/>
      <c r="M20" s="90"/>
      <c r="N20" s="90"/>
    </row>
    <row r="21" spans="1:14" ht="24.75" customHeight="1">
      <c r="A21" s="65" t="s">
        <v>53</v>
      </c>
      <c r="B21" s="186" t="s">
        <v>54</v>
      </c>
      <c r="C21" s="187"/>
      <c r="D21" s="188"/>
      <c r="E21" s="107">
        <v>783496.36</v>
      </c>
      <c r="F21" s="103"/>
      <c r="G21" s="104"/>
      <c r="H21" s="105"/>
      <c r="I21" s="106" t="s">
        <v>90</v>
      </c>
      <c r="J21" s="100"/>
      <c r="K21" s="101"/>
      <c r="L21" s="90"/>
      <c r="M21" s="90"/>
      <c r="N21" s="90"/>
    </row>
    <row r="22" spans="1:14" ht="26.25" customHeight="1">
      <c r="A22" s="66" t="s">
        <v>55</v>
      </c>
      <c r="B22" s="155" t="s">
        <v>56</v>
      </c>
      <c r="C22" s="156"/>
      <c r="D22" s="157"/>
      <c r="E22" s="108">
        <v>0</v>
      </c>
      <c r="F22" s="61"/>
      <c r="G22" s="97">
        <v>0.34</v>
      </c>
      <c r="H22" s="90"/>
      <c r="I22" s="98"/>
      <c r="J22" s="99"/>
      <c r="K22" s="91"/>
      <c r="L22" s="90"/>
      <c r="M22" s="90"/>
      <c r="N22" s="90"/>
    </row>
    <row r="23" spans="1:14" ht="26.25" customHeight="1">
      <c r="A23" s="66" t="s">
        <v>57</v>
      </c>
      <c r="B23" s="155" t="s">
        <v>58</v>
      </c>
      <c r="C23" s="156"/>
      <c r="D23" s="157"/>
      <c r="E23" s="108">
        <f aca="true" t="shared" si="0" ref="E23:E31">G$9*G23*12</f>
        <v>131825.23200000002</v>
      </c>
      <c r="F23" s="61"/>
      <c r="G23" s="97">
        <v>0.44</v>
      </c>
      <c r="H23" s="90"/>
      <c r="I23" s="98"/>
      <c r="J23" s="99"/>
      <c r="K23" s="91"/>
      <c r="L23" s="90"/>
      <c r="M23" s="90"/>
      <c r="N23" s="90"/>
    </row>
    <row r="24" spans="1:14" ht="104.25" customHeight="1">
      <c r="A24" s="65" t="s">
        <v>59</v>
      </c>
      <c r="B24" s="155" t="s">
        <v>82</v>
      </c>
      <c r="C24" s="161"/>
      <c r="D24" s="162"/>
      <c r="E24" s="108">
        <f t="shared" si="0"/>
        <v>1465057.692</v>
      </c>
      <c r="F24" s="61"/>
      <c r="G24" s="97">
        <v>4.89</v>
      </c>
      <c r="H24" s="90"/>
      <c r="I24" s="98"/>
      <c r="J24" s="99"/>
      <c r="K24" s="91"/>
      <c r="L24" s="102"/>
      <c r="M24" s="90"/>
      <c r="N24" s="90"/>
    </row>
    <row r="25" spans="1:14" ht="18.75" customHeight="1">
      <c r="A25" s="65" t="s">
        <v>61</v>
      </c>
      <c r="B25" s="166" t="s">
        <v>62</v>
      </c>
      <c r="C25" s="167"/>
      <c r="D25" s="168"/>
      <c r="E25" s="108">
        <f t="shared" si="0"/>
        <v>455396.25600000005</v>
      </c>
      <c r="G25" s="97">
        <v>1.52</v>
      </c>
      <c r="H25" s="90"/>
      <c r="I25" s="98"/>
      <c r="J25" s="99"/>
      <c r="K25" s="91"/>
      <c r="L25" s="102"/>
      <c r="M25" s="90"/>
      <c r="N25" s="90"/>
    </row>
    <row r="26" spans="1:14" ht="18.75" customHeight="1">
      <c r="A26" s="65" t="s">
        <v>63</v>
      </c>
      <c r="B26" s="201" t="s">
        <v>83</v>
      </c>
      <c r="C26" s="202"/>
      <c r="D26" s="203"/>
      <c r="E26" s="108">
        <f t="shared" si="0"/>
        <v>1111526.388</v>
      </c>
      <c r="G26" s="97">
        <v>3.71</v>
      </c>
      <c r="H26" s="90"/>
      <c r="I26" s="98"/>
      <c r="J26" s="99"/>
      <c r="K26" s="91"/>
      <c r="L26" s="102"/>
      <c r="M26" s="90"/>
      <c r="N26" s="90"/>
    </row>
    <row r="27" spans="1:14" ht="18.75" customHeight="1">
      <c r="A27" s="65" t="s">
        <v>65</v>
      </c>
      <c r="B27" s="201" t="s">
        <v>84</v>
      </c>
      <c r="C27" s="202"/>
      <c r="D27" s="203"/>
      <c r="E27" s="108">
        <f t="shared" si="0"/>
        <v>536289.0120000001</v>
      </c>
      <c r="G27" s="97">
        <v>1.79</v>
      </c>
      <c r="H27" s="90"/>
      <c r="I27" s="98"/>
      <c r="J27" s="99"/>
      <c r="K27" s="91"/>
      <c r="L27" s="102"/>
      <c r="M27" s="90"/>
      <c r="N27" s="90"/>
    </row>
    <row r="28" spans="1:14" ht="15.75" customHeight="1">
      <c r="A28" s="66" t="s">
        <v>67</v>
      </c>
      <c r="B28" s="166" t="s">
        <v>64</v>
      </c>
      <c r="C28" s="167"/>
      <c r="D28" s="168"/>
      <c r="E28" s="108">
        <f t="shared" si="0"/>
        <v>407459.8080000001</v>
      </c>
      <c r="G28" s="97">
        <v>1.36</v>
      </c>
      <c r="H28" s="90"/>
      <c r="I28" s="98"/>
      <c r="J28" s="99"/>
      <c r="K28" s="91"/>
      <c r="L28" s="102"/>
      <c r="M28" s="90"/>
      <c r="N28" s="90"/>
    </row>
    <row r="29" spans="1:14" ht="17.25" customHeight="1">
      <c r="A29" s="65" t="s">
        <v>68</v>
      </c>
      <c r="B29" s="166" t="s">
        <v>66</v>
      </c>
      <c r="C29" s="167"/>
      <c r="D29" s="168"/>
      <c r="E29" s="108">
        <f t="shared" si="0"/>
        <v>686090.412</v>
      </c>
      <c r="G29" s="97">
        <v>2.29</v>
      </c>
      <c r="H29" s="90"/>
      <c r="I29" s="98"/>
      <c r="J29" s="99"/>
      <c r="K29" s="91"/>
      <c r="L29" s="102"/>
      <c r="M29" s="90"/>
      <c r="N29" s="90"/>
    </row>
    <row r="30" spans="1:14" ht="16.5" customHeight="1">
      <c r="A30" s="66" t="s">
        <v>85</v>
      </c>
      <c r="B30" s="201" t="s">
        <v>92</v>
      </c>
      <c r="C30" s="167"/>
      <c r="D30" s="168"/>
      <c r="E30" s="108">
        <f t="shared" si="0"/>
        <v>32956.308000000005</v>
      </c>
      <c r="G30" s="97">
        <v>0.11</v>
      </c>
      <c r="H30" s="90"/>
      <c r="I30" s="98" t="s">
        <v>91</v>
      </c>
      <c r="J30" s="99"/>
      <c r="K30" s="91"/>
      <c r="L30" s="102"/>
      <c r="M30" s="90"/>
      <c r="N30" s="90"/>
    </row>
    <row r="31" spans="1:14" ht="19.5" customHeight="1">
      <c r="A31" s="75" t="s">
        <v>86</v>
      </c>
      <c r="B31" s="169" t="s">
        <v>69</v>
      </c>
      <c r="C31" s="170"/>
      <c r="D31" s="171"/>
      <c r="E31" s="108">
        <f t="shared" si="0"/>
        <v>1749680.352</v>
      </c>
      <c r="G31" s="97">
        <v>5.84</v>
      </c>
      <c r="H31" s="90"/>
      <c r="I31" s="98"/>
      <c r="J31" s="99"/>
      <c r="K31" s="91"/>
      <c r="L31" s="102"/>
      <c r="M31" s="90"/>
      <c r="N31" s="90"/>
    </row>
    <row r="32" spans="1:14" ht="12.75">
      <c r="A32" s="41"/>
      <c r="B32" s="172"/>
      <c r="C32" s="173"/>
      <c r="D32" s="174"/>
      <c r="E32" s="76"/>
      <c r="G32" s="89"/>
      <c r="H32" s="90"/>
      <c r="I32" s="90"/>
      <c r="J32" s="91"/>
      <c r="K32" s="91"/>
      <c r="L32" s="90"/>
      <c r="M32" s="90"/>
      <c r="N32" s="90"/>
    </row>
    <row r="33" spans="1:14" ht="19.5" customHeight="1">
      <c r="A33" s="62" t="s">
        <v>70</v>
      </c>
      <c r="B33" s="181" t="s">
        <v>71</v>
      </c>
      <c r="C33" s="182"/>
      <c r="D33" s="183"/>
      <c r="E33" s="47">
        <f>E34+E35+E36+E37</f>
        <v>13937985.377800005</v>
      </c>
      <c r="G33" s="89"/>
      <c r="H33" s="90"/>
      <c r="I33" s="90"/>
      <c r="J33" s="91"/>
      <c r="K33" s="91"/>
      <c r="L33" s="90"/>
      <c r="M33" s="90"/>
      <c r="N33" s="90"/>
    </row>
    <row r="34" spans="1:14" ht="14.25">
      <c r="A34" s="41" t="s">
        <v>72</v>
      </c>
      <c r="B34" s="145" t="s">
        <v>47</v>
      </c>
      <c r="C34" s="145"/>
      <c r="D34" s="145"/>
      <c r="E34" s="48">
        <f>E15</f>
        <v>2938296.010100002</v>
      </c>
      <c r="F34" s="50"/>
      <c r="G34" s="89"/>
      <c r="H34" s="90"/>
      <c r="I34" s="90"/>
      <c r="J34" s="91"/>
      <c r="K34" s="91"/>
      <c r="L34" s="90"/>
      <c r="M34" s="90"/>
      <c r="N34" s="90"/>
    </row>
    <row r="35" spans="1:14" ht="14.25">
      <c r="A35" s="41" t="s">
        <v>73</v>
      </c>
      <c r="B35" s="145" t="s">
        <v>48</v>
      </c>
      <c r="C35" s="145"/>
      <c r="D35" s="145"/>
      <c r="E35" s="48">
        <f>E16</f>
        <v>3005945.7428000015</v>
      </c>
      <c r="F35" s="50"/>
      <c r="G35" s="89"/>
      <c r="H35" s="90"/>
      <c r="I35" s="90"/>
      <c r="J35" s="91"/>
      <c r="K35" s="91"/>
      <c r="L35" s="90"/>
      <c r="M35" s="90"/>
      <c r="N35" s="90"/>
    </row>
    <row r="36" spans="1:14" ht="14.25">
      <c r="A36" s="41" t="s">
        <v>74</v>
      </c>
      <c r="B36" s="152" t="s">
        <v>15</v>
      </c>
      <c r="C36" s="153"/>
      <c r="D36" s="154"/>
      <c r="E36" s="48">
        <f>E17</f>
        <v>7165421.874600002</v>
      </c>
      <c r="F36" s="50"/>
      <c r="G36" s="89"/>
      <c r="H36" s="90"/>
      <c r="I36" s="90"/>
      <c r="J36" s="91"/>
      <c r="K36" s="91"/>
      <c r="L36" s="90"/>
      <c r="M36" s="90"/>
      <c r="N36" s="90"/>
    </row>
    <row r="37" spans="1:14" ht="14.25" customHeight="1">
      <c r="A37" s="41" t="s">
        <v>75</v>
      </c>
      <c r="B37" s="152" t="s">
        <v>49</v>
      </c>
      <c r="C37" s="153"/>
      <c r="D37" s="154"/>
      <c r="E37" s="48">
        <f>E18</f>
        <v>828321.7503000002</v>
      </c>
      <c r="F37" s="50"/>
      <c r="G37" s="89"/>
      <c r="H37" s="90"/>
      <c r="I37" s="90"/>
      <c r="J37" s="91"/>
      <c r="K37" s="91"/>
      <c r="L37" s="90"/>
      <c r="M37" s="90"/>
      <c r="N37" s="90"/>
    </row>
    <row r="38" spans="1:11" ht="25.5" customHeight="1">
      <c r="A38" s="43"/>
      <c r="B38" s="163" t="s">
        <v>29</v>
      </c>
      <c r="C38" s="164"/>
      <c r="D38" s="165"/>
      <c r="E38" s="79">
        <f>E20+E33</f>
        <v>21297763.197800007</v>
      </c>
      <c r="F38" s="50"/>
      <c r="G38" s="50"/>
      <c r="H38" s="50"/>
      <c r="I38" s="50"/>
      <c r="J38" s="86"/>
      <c r="K38" s="86"/>
    </row>
    <row r="41" spans="2:4" ht="12.75">
      <c r="B41" t="s">
        <v>93</v>
      </c>
      <c r="D41" t="s">
        <v>94</v>
      </c>
    </row>
  </sheetData>
  <sheetProtection/>
  <mergeCells count="37">
    <mergeCell ref="B38:D38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J7:K7"/>
    <mergeCell ref="G8:I8"/>
    <mergeCell ref="B10:D10"/>
    <mergeCell ref="B11:D11"/>
    <mergeCell ref="B12:D12"/>
    <mergeCell ref="B13:D13"/>
    <mergeCell ref="D1:E1"/>
    <mergeCell ref="D2:E2"/>
    <mergeCell ref="D3:E3"/>
    <mergeCell ref="B5:E5"/>
    <mergeCell ref="B6:E6"/>
    <mergeCell ref="B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Economist</cp:lastModifiedBy>
  <cp:lastPrinted>2016-03-04T09:45:28Z</cp:lastPrinted>
  <dcterms:created xsi:type="dcterms:W3CDTF">2011-04-15T12:15:53Z</dcterms:created>
  <dcterms:modified xsi:type="dcterms:W3CDTF">2016-12-27T12:47:55Z</dcterms:modified>
  <cp:category/>
  <cp:version/>
  <cp:contentType/>
  <cp:contentStatus/>
</cp:coreProperties>
</file>