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10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г." sheetId="8" r:id="rId8"/>
    <sheet name="2018" sheetId="9" r:id="rId9"/>
    <sheet name="2019" sheetId="10" r:id="rId10"/>
    <sheet name="2020" sheetId="11" r:id="rId11"/>
  </sheets>
  <definedNames/>
  <calcPr fullCalcOnLoad="1"/>
</workbook>
</file>

<file path=xl/sharedStrings.xml><?xml version="1.0" encoding="utf-8"?>
<sst xmlns="http://schemas.openxmlformats.org/spreadsheetml/2006/main" count="578" uniqueCount="103">
  <si>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</si>
  <si>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</si>
  <si>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</si>
  <si>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фонда по адресу  </t>
  </si>
  <si>
    <t>Камышовая д.54 к.1</t>
  </si>
  <si>
    <t>на 2011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</si>
  <si>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</si>
  <si>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</si>
  <si>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</si>
  <si>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</si>
  <si>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</si>
  <si>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</si>
  <si>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</si>
  <si>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</si>
  <si>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</si>
  <si>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</si>
  <si>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</si>
  <si>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</si>
  <si>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</si>
  <si>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</si>
  <si>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</si>
  <si>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</si>
  <si>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(ОДС)</t>
  </si>
  <si>
    <t>Прием и обработка сигналов ОДС</t>
  </si>
  <si>
    <t>Аварийное обслуживание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</si>
  <si>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</si>
  <si>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</si>
  <si>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</si>
  <si>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</si>
  <si>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ВСЕГО РАСХОДОВ ЗА ГОД при 100% поступлении</t>
  </si>
  <si>
    <t>Составила</t>
  </si>
  <si>
    <t>Гл.экономист Игнатьева Т.А.</t>
  </si>
  <si>
    <t xml:space="preserve">Смета затрат по содержанию жилого дома по адресу  </t>
  </si>
  <si>
    <t>на 2010 г.</t>
  </si>
  <si>
    <t>Техническое обслуживание сигналов обратно-диспетчерской связи ( ОДС )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</si>
  <si>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</si>
  <si>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</si>
  <si>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</si>
  <si>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Гл.экономист Игнатьева Т.А.347-34-08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</si>
  <si>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</si>
  <si>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</si>
  <si>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</si>
  <si>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ул. Камышовая д.54 к.1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</si>
  <si>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</si>
  <si>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</si>
  <si>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</si>
  <si>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</si>
  <si>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</si>
  <si>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</si>
  <si>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</si>
  <si>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</si>
  <si>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</si>
  <si>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</si>
  <si>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</si>
  <si>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</si>
  <si>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</si>
  <si>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</si>
  <si>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</si>
  <si>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</si>
  <si>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</si>
  <si>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</si>
  <si>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</si>
  <si>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</si>
  <si>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</si>
  <si>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</si>
  <si>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</si>
  <si>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</si>
  <si>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</si>
  <si>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</si>
  <si>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</si>
  <si>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</si>
  <si>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</si>
  <si>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</si>
  <si>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</si>
  <si>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</si>
  <si>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</si>
  <si>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</si>
  <si>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</si>
  <si>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</si>
  <si>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</si>
  <si>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</si>
  <si>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</si>
  <si>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</si>
  <si>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</si>
  <si>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</si>
  <si>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</si>
  <si>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</si>
  <si>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</si>
  <si>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</si>
  <si>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</si>
  <si>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</si>
  <si>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</si>
  <si>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</si>
  <si>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</si>
  <si>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</si>
  <si>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</si>
  <si>
    <t>_____________________ Хорзов Е.В.</t>
  </si>
  <si>
    <t>Главный экономист                                                                Анисина И.В.</t>
  </si>
  <si>
    <t>на 2018 г.</t>
  </si>
  <si>
    <t>10 мес 2017 / 10*12</t>
  </si>
  <si>
    <t>на 2019 г.</t>
  </si>
  <si>
    <t>на 2020 г.</t>
  </si>
  <si>
    <t>Главный экономист                                                                Челищев А.А.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</si>
</sst>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43" fontId="0" fillId="0" borderId="0" xfId="59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21" fillId="0" borderId="13" xfId="0" applyNumberFormat="1" applyFont="1" applyBorder="1" applyAlignment="1">
      <alignment horizontal="center"/>
    </xf>
    <xf numFmtId="43" fontId="0" fillId="0" borderId="10" xfId="59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43" fontId="21" fillId="0" borderId="10" xfId="59" applyFont="1" applyBorder="1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73" fontId="21" fillId="0" borderId="0" xfId="59" applyNumberFormat="1" applyFont="1" applyAlignment="1">
      <alignment/>
    </xf>
    <xf numFmtId="173" fontId="0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73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3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73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26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173" fontId="21" fillId="0" borderId="0" xfId="59" applyNumberFormat="1" applyFont="1" applyFill="1" applyAlignment="1">
      <alignment/>
    </xf>
    <xf numFmtId="173" fontId="0" fillId="0" borderId="0" xfId="59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3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3" fontId="0" fillId="0" borderId="0" xfId="0" applyNumberFormat="1" applyAlignment="1">
      <alignment horizontal="center"/>
    </xf>
    <xf numFmtId="0" fontId="0" fillId="0" borderId="15" xfId="0" applyBorder="1" applyAlignment="1">
      <alignment horizontal="right"/>
    </xf>
    <xf numFmtId="173" fontId="0" fillId="0" borderId="0" xfId="59" applyNumberFormat="1" applyFont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73" fontId="0" fillId="0" borderId="0" xfId="59" applyNumberFormat="1" applyFont="1" applyAlignment="1">
      <alignment horizontal="center"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22" fillId="0" borderId="10" xfId="52" applyFont="1" applyBorder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44" fontId="19" fillId="0" borderId="0" xfId="42" applyFont="1" applyAlignment="1">
      <alignment horizontal="center" wrapText="1"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73" fontId="0" fillId="0" borderId="0" xfId="59" applyNumberFormat="1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72" fontId="19" fillId="0" borderId="0" xfId="42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4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24.625" style="0" customWidth="1"/>
  </cols>
  <sheetData>
    <row r="3" spans="2:6" ht="12.75">
      <c r="B3" s="28"/>
      <c r="C3" s="28"/>
      <c r="D3" s="28"/>
      <c r="E3" s="28"/>
      <c r="F3" s="28"/>
    </row>
    <row r="4" spans="2:6" ht="15.75">
      <c r="B4" s="126" t="s">
        <v>32</v>
      </c>
      <c r="C4" s="126"/>
      <c r="D4" s="126"/>
      <c r="E4" s="126"/>
      <c r="F4" s="126"/>
    </row>
    <row r="5" spans="2:6" ht="15.75">
      <c r="B5" s="127" t="s">
        <v>4</v>
      </c>
      <c r="C5" s="127"/>
      <c r="D5" s="127"/>
      <c r="E5" s="127"/>
      <c r="F5" s="127"/>
    </row>
    <row r="6" spans="2:6" ht="15.75">
      <c r="B6" s="30"/>
      <c r="C6" s="30"/>
      <c r="D6" s="126" t="s">
        <v>33</v>
      </c>
      <c r="E6" s="126"/>
      <c r="F6" s="30"/>
    </row>
    <row r="7" spans="2:6" ht="15.75">
      <c r="B7" s="30"/>
      <c r="C7" s="30"/>
      <c r="D7" s="29"/>
      <c r="E7" s="29"/>
      <c r="F7" s="30"/>
    </row>
    <row r="8" spans="2:6" ht="15.75">
      <c r="B8" s="31"/>
      <c r="C8" s="32"/>
      <c r="D8" s="32"/>
      <c r="E8" s="33" t="s">
        <v>6</v>
      </c>
      <c r="F8" s="33">
        <v>8361.4</v>
      </c>
    </row>
    <row r="9" spans="2:6" ht="12.75">
      <c r="B9" s="123" t="s">
        <v>7</v>
      </c>
      <c r="C9" s="124"/>
      <c r="D9" s="125"/>
      <c r="E9" s="34" t="s">
        <v>8</v>
      </c>
      <c r="F9" s="34"/>
    </row>
    <row r="10" spans="2:6" ht="15.75">
      <c r="B10" s="128" t="s">
        <v>9</v>
      </c>
      <c r="C10" s="129"/>
      <c r="D10" s="130"/>
      <c r="E10" s="35">
        <v>4955397</v>
      </c>
      <c r="F10" s="36"/>
    </row>
    <row r="11" spans="2:6" ht="15.75">
      <c r="B11" s="128" t="s">
        <v>10</v>
      </c>
      <c r="C11" s="129"/>
      <c r="D11" s="130"/>
      <c r="E11" s="35">
        <v>1651567.08</v>
      </c>
      <c r="F11" s="37"/>
    </row>
    <row r="12" spans="2:6" ht="15.75">
      <c r="B12" s="128" t="s">
        <v>11</v>
      </c>
      <c r="C12" s="129"/>
      <c r="D12" s="130"/>
      <c r="E12" s="35">
        <v>3303829.92</v>
      </c>
      <c r="F12" s="35"/>
    </row>
    <row r="13" spans="2:6" ht="12.75">
      <c r="B13" s="120" t="s">
        <v>12</v>
      </c>
      <c r="C13" s="121"/>
      <c r="D13" s="122"/>
      <c r="E13" s="41"/>
      <c r="F13" s="36"/>
    </row>
    <row r="14" spans="2:6" ht="12.75">
      <c r="B14" s="109" t="s">
        <v>13</v>
      </c>
      <c r="C14" s="109"/>
      <c r="D14" s="109"/>
      <c r="E14" s="35">
        <v>832840.08</v>
      </c>
      <c r="F14" s="36"/>
    </row>
    <row r="15" spans="2:6" ht="12.75">
      <c r="B15" s="109" t="s">
        <v>14</v>
      </c>
      <c r="C15" s="109"/>
      <c r="D15" s="109"/>
      <c r="E15" s="35">
        <v>912074.16</v>
      </c>
      <c r="F15" s="36"/>
    </row>
    <row r="16" spans="2:6" ht="12.75">
      <c r="B16" s="106" t="s">
        <v>15</v>
      </c>
      <c r="C16" s="107"/>
      <c r="D16" s="108"/>
      <c r="E16" s="35">
        <v>1467414.72</v>
      </c>
      <c r="F16" s="36"/>
    </row>
    <row r="17" spans="2:6" ht="12.75">
      <c r="B17" s="106" t="s">
        <v>16</v>
      </c>
      <c r="C17" s="107"/>
      <c r="D17" s="108"/>
      <c r="E17" s="35">
        <v>91500.96</v>
      </c>
      <c r="F17" s="36"/>
    </row>
    <row r="18" spans="2:6" ht="14.25">
      <c r="B18" s="110"/>
      <c r="C18" s="110"/>
      <c r="D18" s="110"/>
      <c r="E18" s="35"/>
      <c r="F18" s="36"/>
    </row>
    <row r="19" spans="2:6" ht="12.75">
      <c r="B19" s="123" t="s">
        <v>17</v>
      </c>
      <c r="C19" s="124"/>
      <c r="D19" s="125"/>
      <c r="E19" s="42"/>
      <c r="F19" s="43"/>
    </row>
    <row r="20" spans="2:6" ht="12.75">
      <c r="B20" s="120" t="s">
        <v>12</v>
      </c>
      <c r="C20" s="121"/>
      <c r="D20" s="122"/>
      <c r="E20" s="44"/>
      <c r="F20" s="36"/>
    </row>
    <row r="21" spans="2:6" ht="12.75">
      <c r="B21" s="117" t="s">
        <v>10</v>
      </c>
      <c r="C21" s="118"/>
      <c r="D21" s="119"/>
      <c r="E21" s="35">
        <v>1651567.08</v>
      </c>
      <c r="F21" s="36"/>
    </row>
    <row r="22" spans="2:6" ht="12.75">
      <c r="B22" s="120" t="s">
        <v>18</v>
      </c>
      <c r="C22" s="121"/>
      <c r="D22" s="122"/>
      <c r="E22" s="45">
        <v>6697.2</v>
      </c>
      <c r="F22" s="36"/>
    </row>
    <row r="23" spans="2:6" ht="12.75">
      <c r="B23" s="114" t="s">
        <v>19</v>
      </c>
      <c r="C23" s="115"/>
      <c r="D23" s="116"/>
      <c r="E23" s="45">
        <v>147171.96</v>
      </c>
      <c r="F23" s="36"/>
    </row>
    <row r="24" spans="2:6" ht="12.75">
      <c r="B24" s="114" t="s">
        <v>20</v>
      </c>
      <c r="C24" s="115"/>
      <c r="D24" s="116"/>
      <c r="E24" s="45">
        <v>13883.88</v>
      </c>
      <c r="F24" s="36"/>
    </row>
    <row r="25" spans="2:6" ht="12.75">
      <c r="B25" s="114" t="s">
        <v>21</v>
      </c>
      <c r="C25" s="115"/>
      <c r="D25" s="116"/>
      <c r="E25" s="23">
        <v>290976.72</v>
      </c>
      <c r="F25" s="36"/>
    </row>
    <row r="26" spans="2:6" ht="12.75">
      <c r="B26" s="114" t="s">
        <v>34</v>
      </c>
      <c r="C26" s="115"/>
      <c r="D26" s="116"/>
      <c r="E26" s="45">
        <v>12480</v>
      </c>
      <c r="F26" s="36"/>
    </row>
    <row r="27" spans="2:6" ht="12.75">
      <c r="B27" s="114" t="s">
        <v>23</v>
      </c>
      <c r="C27" s="115"/>
      <c r="D27" s="116"/>
      <c r="E27" s="45">
        <v>35256</v>
      </c>
      <c r="F27" s="36"/>
    </row>
    <row r="28" spans="2:6" ht="12.75">
      <c r="B28" s="114" t="s">
        <v>24</v>
      </c>
      <c r="C28" s="115"/>
      <c r="D28" s="116"/>
      <c r="E28" s="23">
        <v>126424.36799999999</v>
      </c>
      <c r="F28" s="36"/>
    </row>
    <row r="29" spans="2:6" ht="12.75">
      <c r="B29" s="114"/>
      <c r="C29" s="115"/>
      <c r="D29" s="116"/>
      <c r="E29" s="45"/>
      <c r="F29" s="36"/>
    </row>
    <row r="30" spans="2:6" ht="12.75">
      <c r="B30" s="114" t="s">
        <v>35</v>
      </c>
      <c r="C30" s="115"/>
      <c r="D30" s="116"/>
      <c r="E30" s="45"/>
      <c r="F30" s="36"/>
    </row>
    <row r="31" spans="2:6" ht="12.75">
      <c r="B31" s="114" t="s">
        <v>36</v>
      </c>
      <c r="C31" s="115"/>
      <c r="D31" s="116"/>
      <c r="E31" s="45">
        <v>7080</v>
      </c>
      <c r="F31" s="36"/>
    </row>
    <row r="32" spans="2:6" ht="12.75">
      <c r="B32" s="38" t="s">
        <v>27</v>
      </c>
      <c r="C32" s="39"/>
      <c r="D32" s="40"/>
      <c r="E32" s="45"/>
      <c r="F32" s="36"/>
    </row>
    <row r="33" spans="2:6" ht="12.75">
      <c r="B33" s="38"/>
      <c r="C33" s="39"/>
      <c r="D33" s="40"/>
      <c r="E33" s="23"/>
      <c r="F33" s="36"/>
    </row>
    <row r="34" spans="2:6" ht="12.75">
      <c r="B34" s="106" t="s">
        <v>37</v>
      </c>
      <c r="C34" s="107"/>
      <c r="D34" s="108"/>
      <c r="E34" s="23">
        <v>1011596.9520000005</v>
      </c>
      <c r="F34" s="36"/>
    </row>
    <row r="35" spans="2:6" ht="12.75">
      <c r="B35" s="117" t="s">
        <v>11</v>
      </c>
      <c r="C35" s="118"/>
      <c r="D35" s="119"/>
      <c r="E35" s="46">
        <v>3303829.92</v>
      </c>
      <c r="F35" s="23"/>
    </row>
    <row r="36" spans="2:6" ht="12.75">
      <c r="B36" s="109" t="s">
        <v>13</v>
      </c>
      <c r="C36" s="109"/>
      <c r="D36" s="109"/>
      <c r="E36" s="47">
        <v>832840.08</v>
      </c>
      <c r="F36" s="48"/>
    </row>
    <row r="37" spans="2:6" ht="12.75">
      <c r="B37" s="109" t="s">
        <v>14</v>
      </c>
      <c r="C37" s="109"/>
      <c r="D37" s="109"/>
      <c r="E37" s="47">
        <v>912074.16</v>
      </c>
      <c r="F37" s="48"/>
    </row>
    <row r="38" spans="2:6" ht="12.75">
      <c r="B38" s="106" t="s">
        <v>15</v>
      </c>
      <c r="C38" s="107"/>
      <c r="D38" s="108"/>
      <c r="E38" s="47">
        <v>1467414.72</v>
      </c>
      <c r="F38" s="48"/>
    </row>
    <row r="39" spans="2:6" ht="12.75">
      <c r="B39" s="109" t="s">
        <v>16</v>
      </c>
      <c r="C39" s="109"/>
      <c r="D39" s="109"/>
      <c r="E39" s="47">
        <v>91500.96</v>
      </c>
      <c r="F39" s="48"/>
    </row>
    <row r="40" spans="2:6" ht="14.25">
      <c r="B40" s="110"/>
      <c r="C40" s="110"/>
      <c r="D40" s="110"/>
      <c r="E40" s="47"/>
      <c r="F40" s="48"/>
    </row>
    <row r="41" spans="2:6" ht="12.75">
      <c r="B41" s="111" t="s">
        <v>29</v>
      </c>
      <c r="C41" s="112"/>
      <c r="D41" s="113"/>
      <c r="E41" s="27">
        <v>4955397</v>
      </c>
      <c r="F41" s="36"/>
    </row>
    <row r="42" spans="2:6" ht="12.75">
      <c r="B42" s="28"/>
      <c r="C42" s="28"/>
      <c r="D42" s="28"/>
      <c r="E42" s="28"/>
      <c r="F42" s="28"/>
    </row>
    <row r="43" spans="2:6" ht="12.75">
      <c r="B43" s="28" t="s">
        <v>30</v>
      </c>
      <c r="C43" s="28"/>
      <c r="D43" s="28"/>
      <c r="E43" s="28"/>
      <c r="F43" s="28"/>
    </row>
    <row r="44" spans="2:6" ht="12.75">
      <c r="B44" s="28" t="s">
        <v>38</v>
      </c>
      <c r="C44" s="28"/>
      <c r="D44" s="28"/>
      <c r="E44" s="28"/>
      <c r="F44" s="28"/>
    </row>
  </sheetData>
  <sheetProtection/>
  <mergeCells count="34">
    <mergeCell ref="B4:F4"/>
    <mergeCell ref="B5:F5"/>
    <mergeCell ref="D6:E6"/>
    <mergeCell ref="B9:D9"/>
    <mergeCell ref="B14:D14"/>
    <mergeCell ref="B15:D15"/>
    <mergeCell ref="B10:D10"/>
    <mergeCell ref="B11:D11"/>
    <mergeCell ref="B12:D12"/>
    <mergeCell ref="B13:D13"/>
    <mergeCell ref="B20:D20"/>
    <mergeCell ref="B21:D21"/>
    <mergeCell ref="B16:D16"/>
    <mergeCell ref="B17:D17"/>
    <mergeCell ref="B30:D30"/>
    <mergeCell ref="B31:D31"/>
    <mergeCell ref="B18:D18"/>
    <mergeCell ref="B19:D19"/>
    <mergeCell ref="B34:D34"/>
    <mergeCell ref="B35:D35"/>
    <mergeCell ref="B22:D22"/>
    <mergeCell ref="B23:D23"/>
    <mergeCell ref="B24:D24"/>
    <mergeCell ref="B25:D25"/>
    <mergeCell ref="B38:D38"/>
    <mergeCell ref="B39:D39"/>
    <mergeCell ref="B40:D40"/>
    <mergeCell ref="B41:D41"/>
    <mergeCell ref="B26:D26"/>
    <mergeCell ref="B27:D27"/>
    <mergeCell ref="B28:D28"/>
    <mergeCell ref="B29:D29"/>
    <mergeCell ref="B36:D36"/>
    <mergeCell ref="B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7.625" style="0" hidden="1" customWidth="1"/>
    <col min="8" max="8" width="11.00390625" style="0" hidden="1" customWidth="1"/>
    <col min="9" max="9" width="20.00390625" style="0" hidden="1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33" customHeight="1">
      <c r="D2" s="195" t="s">
        <v>95</v>
      </c>
      <c r="E2" s="195"/>
    </row>
    <row r="3" spans="4:5" ht="12.75">
      <c r="D3" s="134" t="s">
        <v>96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 customHeight="1">
      <c r="B6" s="188" t="s">
        <v>76</v>
      </c>
      <c r="C6" s="188"/>
      <c r="D6" s="188"/>
      <c r="E6" s="188"/>
    </row>
    <row r="7" spans="2:13" ht="15.75" customHeight="1">
      <c r="B7" s="186" t="s">
        <v>42</v>
      </c>
      <c r="C7" s="186"/>
      <c r="D7" s="186"/>
      <c r="E7" s="186"/>
      <c r="J7" s="190"/>
      <c r="K7" s="190"/>
      <c r="L7" s="88"/>
      <c r="M7" s="88"/>
    </row>
    <row r="8" spans="2:13" ht="15.75">
      <c r="B8" s="2"/>
      <c r="C8" s="2"/>
      <c r="D8" s="52" t="s">
        <v>100</v>
      </c>
      <c r="E8" s="52"/>
      <c r="G8" s="191"/>
      <c r="H8" s="191"/>
      <c r="I8" s="191"/>
      <c r="J8" s="94"/>
      <c r="K8" s="95"/>
      <c r="L8" s="88"/>
      <c r="M8" s="88"/>
    </row>
    <row r="9" spans="2:13" ht="14.25" customHeight="1">
      <c r="B9" s="3"/>
      <c r="C9" s="5"/>
      <c r="D9" s="4"/>
      <c r="E9" s="5"/>
      <c r="F9" s="6"/>
      <c r="G9" s="88">
        <v>8364.2</v>
      </c>
      <c r="H9" s="88"/>
      <c r="I9" s="88"/>
      <c r="J9" s="95"/>
      <c r="K9" s="95"/>
      <c r="L9" s="88"/>
      <c r="M9" s="88"/>
    </row>
    <row r="10" spans="1:13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89"/>
      <c r="H10" s="88"/>
      <c r="I10" s="88"/>
      <c r="J10" s="95"/>
      <c r="K10" s="95"/>
      <c r="L10" s="88"/>
      <c r="M10" s="88"/>
    </row>
    <row r="11" spans="1:13" ht="20.25" customHeight="1">
      <c r="A11" s="9"/>
      <c r="B11" s="131" t="s">
        <v>9</v>
      </c>
      <c r="C11" s="132"/>
      <c r="D11" s="133"/>
      <c r="E11" s="8">
        <f>E12+E13</f>
        <v>7879698.336662002</v>
      </c>
      <c r="G11" s="90"/>
      <c r="H11" s="88"/>
      <c r="I11" s="91"/>
      <c r="J11" s="90"/>
      <c r="K11" s="90"/>
      <c r="L11" s="88"/>
      <c r="M11" s="88"/>
    </row>
    <row r="12" spans="1:13" ht="15.75">
      <c r="A12" s="9"/>
      <c r="B12" s="131" t="s">
        <v>10</v>
      </c>
      <c r="C12" s="132"/>
      <c r="D12" s="133"/>
      <c r="E12" s="8">
        <f>E20</f>
        <v>2924829.8880000003</v>
      </c>
      <c r="G12" s="92"/>
      <c r="H12" s="88"/>
      <c r="I12" s="91"/>
      <c r="J12" s="92"/>
      <c r="K12" s="92"/>
      <c r="L12" s="88"/>
      <c r="M12" s="88"/>
    </row>
    <row r="13" spans="1:13" ht="15.75" customHeight="1">
      <c r="A13" s="9"/>
      <c r="B13" s="131" t="s">
        <v>11</v>
      </c>
      <c r="C13" s="132"/>
      <c r="D13" s="133"/>
      <c r="E13" s="8">
        <f>E15+E16+E17+E18</f>
        <v>4954868.448662002</v>
      </c>
      <c r="G13" s="92"/>
      <c r="H13" s="88"/>
      <c r="I13" s="91"/>
      <c r="J13" s="92"/>
      <c r="K13" s="92"/>
      <c r="L13" s="88"/>
      <c r="M13" s="88"/>
    </row>
    <row r="14" spans="1:13" ht="15.75" customHeight="1">
      <c r="A14" s="9"/>
      <c r="B14" s="140" t="s">
        <v>12</v>
      </c>
      <c r="C14" s="141"/>
      <c r="D14" s="142"/>
      <c r="E14" s="16"/>
      <c r="G14" s="93"/>
      <c r="H14" s="88"/>
      <c r="I14" s="87"/>
      <c r="J14" s="96"/>
      <c r="K14" s="95"/>
      <c r="L14" s="88"/>
      <c r="M14" s="88"/>
    </row>
    <row r="15" spans="1:13" ht="14.25" customHeight="1">
      <c r="A15" s="9"/>
      <c r="B15" s="146" t="s">
        <v>47</v>
      </c>
      <c r="C15" s="147"/>
      <c r="D15" s="148"/>
      <c r="E15" s="8">
        <f>'2018'!E15*1.1</f>
        <v>1128116.3115420004</v>
      </c>
      <c r="G15" s="93"/>
      <c r="H15" s="88"/>
      <c r="I15" s="87" t="s">
        <v>89</v>
      </c>
      <c r="J15" s="96"/>
      <c r="K15" s="95"/>
      <c r="L15" s="88"/>
      <c r="M15" s="88"/>
    </row>
    <row r="16" spans="1:13" ht="14.25" customHeight="1">
      <c r="A16" s="9"/>
      <c r="B16" s="146" t="s">
        <v>48</v>
      </c>
      <c r="C16" s="147"/>
      <c r="D16" s="148"/>
      <c r="E16" s="8">
        <f>'2018'!E16*1.1</f>
        <v>1163741.0269980007</v>
      </c>
      <c r="G16" s="93"/>
      <c r="H16" s="88"/>
      <c r="I16" s="87"/>
      <c r="J16" s="96"/>
      <c r="K16" s="95"/>
      <c r="L16" s="88"/>
      <c r="M16" s="88"/>
    </row>
    <row r="17" spans="1:13" ht="14.25">
      <c r="A17" s="9"/>
      <c r="B17" s="146" t="s">
        <v>15</v>
      </c>
      <c r="C17" s="147"/>
      <c r="D17" s="148"/>
      <c r="E17" s="8">
        <f>'2018'!E17*1.1</f>
        <v>2526178.769169001</v>
      </c>
      <c r="G17" s="93"/>
      <c r="H17" s="88"/>
      <c r="I17" s="87"/>
      <c r="J17" s="96"/>
      <c r="K17" s="95"/>
      <c r="L17" s="88"/>
      <c r="M17" s="88"/>
    </row>
    <row r="18" spans="1:13" ht="15" customHeight="1">
      <c r="A18" s="9"/>
      <c r="B18" s="146" t="s">
        <v>49</v>
      </c>
      <c r="C18" s="147"/>
      <c r="D18" s="148"/>
      <c r="E18" s="8">
        <f>'2018'!E18*1.1</f>
        <v>136832.34095300006</v>
      </c>
      <c r="G18" s="93"/>
      <c r="H18" s="88"/>
      <c r="I18" s="87"/>
      <c r="J18" s="96"/>
      <c r="K18" s="95"/>
      <c r="L18" s="88"/>
      <c r="M18" s="88"/>
    </row>
    <row r="19" spans="1:13" ht="24" customHeight="1">
      <c r="A19" s="18"/>
      <c r="B19" s="136" t="s">
        <v>45</v>
      </c>
      <c r="C19" s="137"/>
      <c r="D19" s="138"/>
      <c r="E19" s="58" t="s">
        <v>50</v>
      </c>
      <c r="F19" s="59"/>
      <c r="G19" s="88"/>
      <c r="H19" s="88"/>
      <c r="I19" s="88"/>
      <c r="J19" s="95"/>
      <c r="K19" s="95"/>
      <c r="L19" s="88"/>
      <c r="M19" s="88"/>
    </row>
    <row r="20" spans="1:13" ht="18" customHeight="1">
      <c r="A20" s="60" t="s">
        <v>51</v>
      </c>
      <c r="B20" s="175" t="s">
        <v>52</v>
      </c>
      <c r="C20" s="176"/>
      <c r="D20" s="177"/>
      <c r="E20" s="8">
        <f>E21+E22+E24+E25+E26+E27+E28+E29+E30+E31+E23</f>
        <v>2924829.8880000003</v>
      </c>
      <c r="F20" s="59"/>
      <c r="G20" s="56"/>
      <c r="I20" s="10"/>
      <c r="J20" s="97"/>
      <c r="K20" s="98"/>
      <c r="L20" s="88"/>
      <c r="M20" s="88"/>
    </row>
    <row r="21" spans="1:13" ht="27.75" customHeight="1">
      <c r="A21" s="63" t="s">
        <v>53</v>
      </c>
      <c r="B21" s="196" t="s">
        <v>54</v>
      </c>
      <c r="C21" s="197"/>
      <c r="D21" s="198"/>
      <c r="E21" s="102">
        <v>293118</v>
      </c>
      <c r="F21" s="100"/>
      <c r="H21" s="59"/>
      <c r="I21" s="105" t="s">
        <v>99</v>
      </c>
      <c r="J21" s="97"/>
      <c r="K21" s="98"/>
      <c r="L21" s="88"/>
      <c r="M21" s="88"/>
    </row>
    <row r="22" spans="1:13" ht="26.25" customHeight="1">
      <c r="A22" s="64" t="s">
        <v>55</v>
      </c>
      <c r="B22" s="149" t="s">
        <v>56</v>
      </c>
      <c r="C22" s="150"/>
      <c r="D22" s="151"/>
      <c r="E22" s="103">
        <v>0</v>
      </c>
      <c r="F22" s="59"/>
      <c r="G22" s="56">
        <v>0.34</v>
      </c>
      <c r="I22" s="10"/>
      <c r="J22" s="96"/>
      <c r="K22" s="95"/>
      <c r="L22" s="88"/>
      <c r="M22" s="88"/>
    </row>
    <row r="23" spans="1:13" ht="26.25" customHeight="1">
      <c r="A23" s="64" t="s">
        <v>57</v>
      </c>
      <c r="B23" s="149" t="s">
        <v>58</v>
      </c>
      <c r="C23" s="150"/>
      <c r="D23" s="151"/>
      <c r="E23" s="103">
        <v>0</v>
      </c>
      <c r="F23" s="59"/>
      <c r="G23" s="56">
        <v>0.44</v>
      </c>
      <c r="I23" s="10"/>
      <c r="J23" s="96"/>
      <c r="K23" s="95"/>
      <c r="L23" s="88"/>
      <c r="M23" s="88"/>
    </row>
    <row r="24" spans="1:14" ht="104.25" customHeight="1">
      <c r="A24" s="63" t="s">
        <v>59</v>
      </c>
      <c r="B24" s="149" t="s">
        <v>82</v>
      </c>
      <c r="C24" s="150"/>
      <c r="D24" s="151"/>
      <c r="E24" s="103">
        <f aca="true" t="shared" si="0" ref="E24:E31">G$9*G24*12</f>
        <v>555048.312</v>
      </c>
      <c r="F24" s="59"/>
      <c r="G24" s="93">
        <v>5.53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60" t="s">
        <v>62</v>
      </c>
      <c r="C25" s="161"/>
      <c r="D25" s="162"/>
      <c r="E25" s="103">
        <f t="shared" si="0"/>
        <v>191707.464</v>
      </c>
      <c r="G25" s="56">
        <v>1.91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192" t="s">
        <v>83</v>
      </c>
      <c r="C26" s="193"/>
      <c r="D26" s="194"/>
      <c r="E26" s="103">
        <f t="shared" si="0"/>
        <v>503859.408</v>
      </c>
      <c r="G26" s="56">
        <v>5.02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192" t="s">
        <v>84</v>
      </c>
      <c r="C27" s="193"/>
      <c r="D27" s="194"/>
      <c r="E27" s="103">
        <f t="shared" si="0"/>
        <v>211781.544</v>
      </c>
      <c r="G27" s="56">
        <v>2.11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60" t="s">
        <v>64</v>
      </c>
      <c r="C28" s="161"/>
      <c r="D28" s="162"/>
      <c r="E28" s="103">
        <f t="shared" si="0"/>
        <v>162600.04800000004</v>
      </c>
      <c r="G28" s="56">
        <v>1.62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60" t="s">
        <v>66</v>
      </c>
      <c r="C29" s="161"/>
      <c r="D29" s="162"/>
      <c r="E29" s="103">
        <f t="shared" si="0"/>
        <v>306129.72000000003</v>
      </c>
      <c r="G29" s="56">
        <v>3.05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192" t="s">
        <v>92</v>
      </c>
      <c r="C30" s="193"/>
      <c r="D30" s="194"/>
      <c r="E30" s="103">
        <f t="shared" si="0"/>
        <v>67248.168</v>
      </c>
      <c r="G30" s="56">
        <v>0.67</v>
      </c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63" t="s">
        <v>69</v>
      </c>
      <c r="C31" s="164"/>
      <c r="D31" s="165"/>
      <c r="E31" s="103">
        <f t="shared" si="0"/>
        <v>633337.2239999999</v>
      </c>
      <c r="G31" s="56">
        <v>6.31</v>
      </c>
      <c r="I31" s="10"/>
      <c r="J31" s="81"/>
      <c r="K31" s="84"/>
      <c r="L31" s="71"/>
      <c r="M31" s="26"/>
      <c r="N31" s="26"/>
    </row>
    <row r="32" spans="1:7" ht="12.75" customHeight="1">
      <c r="A32" s="16"/>
      <c r="B32" s="166"/>
      <c r="C32" s="167"/>
      <c r="D32" s="168"/>
      <c r="E32" s="74"/>
      <c r="G32" s="85"/>
    </row>
    <row r="33" spans="1:7" ht="19.5" customHeight="1">
      <c r="A33" s="60" t="s">
        <v>70</v>
      </c>
      <c r="B33" s="175" t="s">
        <v>71</v>
      </c>
      <c r="C33" s="176"/>
      <c r="D33" s="177"/>
      <c r="E33" s="22">
        <f>E34+E35+E36+E37</f>
        <v>4954868.448662002</v>
      </c>
      <c r="G33" s="85"/>
    </row>
    <row r="34" spans="1:11" ht="14.25" customHeight="1">
      <c r="A34" s="16" t="s">
        <v>72</v>
      </c>
      <c r="B34" s="146" t="s">
        <v>47</v>
      </c>
      <c r="C34" s="147"/>
      <c r="D34" s="148"/>
      <c r="E34" s="24">
        <f>E15</f>
        <v>1128116.3115420004</v>
      </c>
      <c r="F34" s="26"/>
      <c r="G34" s="86"/>
      <c r="H34" s="26"/>
      <c r="I34" s="26"/>
      <c r="J34" s="84"/>
      <c r="K34" s="84"/>
    </row>
    <row r="35" spans="1:11" ht="14.25" customHeight="1">
      <c r="A35" s="16" t="s">
        <v>73</v>
      </c>
      <c r="B35" s="146" t="s">
        <v>48</v>
      </c>
      <c r="C35" s="147"/>
      <c r="D35" s="148"/>
      <c r="E35" s="24">
        <f>E16</f>
        <v>1163741.0269980007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46" t="s">
        <v>15</v>
      </c>
      <c r="C36" s="147"/>
      <c r="D36" s="148"/>
      <c r="E36" s="24">
        <f>E17</f>
        <v>2526178.769169001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46" t="s">
        <v>49</v>
      </c>
      <c r="C37" s="147"/>
      <c r="D37" s="148"/>
      <c r="E37" s="24">
        <f>E18</f>
        <v>136832.34095300006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57" t="s">
        <v>29</v>
      </c>
      <c r="C38" s="158"/>
      <c r="D38" s="159"/>
      <c r="E38" s="77">
        <f>E20+E33</f>
        <v>7879698.336662002</v>
      </c>
      <c r="F38" s="26"/>
      <c r="G38" s="26"/>
      <c r="H38" s="26"/>
      <c r="I38" s="26"/>
      <c r="J38" s="84"/>
      <c r="K38" s="84"/>
    </row>
    <row r="41" spans="1:5" ht="12.75">
      <c r="A41" s="134" t="s">
        <v>97</v>
      </c>
      <c r="B41" s="134"/>
      <c r="C41" s="134"/>
      <c r="D41" s="134"/>
      <c r="E41" s="134"/>
    </row>
  </sheetData>
  <sheetProtection/>
  <mergeCells count="38">
    <mergeCell ref="B38:D38"/>
    <mergeCell ref="A41:E41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38" bottom="0.19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G1" sqref="G1:L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3.625" style="0" customWidth="1"/>
    <col min="7" max="7" width="8.875" style="0" hidden="1" customWidth="1"/>
    <col min="8" max="8" width="7.125" style="0" hidden="1" customWidth="1"/>
    <col min="9" max="9" width="11.75390625" style="0" hidden="1" customWidth="1"/>
    <col min="10" max="10" width="11.125" style="78" hidden="1" customWidth="1"/>
    <col min="11" max="11" width="12.875" style="78" hidden="1" customWidth="1"/>
    <col min="12" max="12" width="11.375" style="0" hidden="1" customWidth="1"/>
  </cols>
  <sheetData>
    <row r="1" spans="4:5" ht="12.75">
      <c r="D1" s="134" t="s">
        <v>0</v>
      </c>
      <c r="E1" s="134"/>
    </row>
    <row r="2" spans="4:5" ht="33" customHeight="1">
      <c r="D2" s="195" t="s">
        <v>95</v>
      </c>
      <c r="E2" s="195"/>
    </row>
    <row r="3" spans="4:5" ht="12.75">
      <c r="D3" s="134" t="s">
        <v>96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 customHeight="1">
      <c r="B6" s="188" t="s">
        <v>76</v>
      </c>
      <c r="C6" s="188"/>
      <c r="D6" s="188"/>
      <c r="E6" s="188"/>
    </row>
    <row r="7" spans="2:13" ht="15.75" customHeight="1">
      <c r="B7" s="186" t="s">
        <v>42</v>
      </c>
      <c r="C7" s="186"/>
      <c r="D7" s="186"/>
      <c r="E7" s="186"/>
      <c r="J7" s="190"/>
      <c r="K7" s="190"/>
      <c r="L7" s="88"/>
      <c r="M7" s="88"/>
    </row>
    <row r="8" spans="2:13" ht="15.75">
      <c r="B8" s="2"/>
      <c r="C8" s="2"/>
      <c r="D8" s="52" t="s">
        <v>101</v>
      </c>
      <c r="E8" s="52"/>
      <c r="G8" s="191"/>
      <c r="H8" s="191"/>
      <c r="I8" s="191"/>
      <c r="J8" s="94"/>
      <c r="K8" s="95"/>
      <c r="L8" s="88"/>
      <c r="M8" s="88"/>
    </row>
    <row r="9" spans="2:13" ht="14.25" customHeight="1">
      <c r="B9" s="3"/>
      <c r="C9" s="5"/>
      <c r="D9" s="4"/>
      <c r="E9" s="5"/>
      <c r="F9" s="6"/>
      <c r="G9" s="88">
        <v>8364.2</v>
      </c>
      <c r="H9" s="88"/>
      <c r="I9" s="88"/>
      <c r="J9" s="95"/>
      <c r="K9" s="95"/>
      <c r="L9" s="88"/>
      <c r="M9" s="88"/>
    </row>
    <row r="10" spans="1:13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89"/>
      <c r="H10" s="88"/>
      <c r="I10" s="88"/>
      <c r="J10" s="95"/>
      <c r="K10" s="95"/>
      <c r="L10" s="88"/>
      <c r="M10" s="88"/>
    </row>
    <row r="11" spans="1:13" ht="20.25" customHeight="1">
      <c r="A11" s="9"/>
      <c r="B11" s="131" t="s">
        <v>9</v>
      </c>
      <c r="C11" s="132"/>
      <c r="D11" s="133"/>
      <c r="E11" s="8">
        <f>E12+E13</f>
        <v>7939920.576662002</v>
      </c>
      <c r="G11" s="90"/>
      <c r="H11" s="88"/>
      <c r="I11" s="91"/>
      <c r="J11" s="90"/>
      <c r="K11" s="90"/>
      <c r="L11" s="88"/>
      <c r="M11" s="88"/>
    </row>
    <row r="12" spans="1:13" ht="15.75">
      <c r="A12" s="9"/>
      <c r="B12" s="131" t="s">
        <v>10</v>
      </c>
      <c r="C12" s="132"/>
      <c r="D12" s="133"/>
      <c r="E12" s="8">
        <f>E20</f>
        <v>2985052.128</v>
      </c>
      <c r="G12" s="92"/>
      <c r="H12" s="88"/>
      <c r="I12" s="91"/>
      <c r="J12" s="92"/>
      <c r="K12" s="92"/>
      <c r="L12" s="88"/>
      <c r="M12" s="88"/>
    </row>
    <row r="13" spans="1:13" ht="15.75" customHeight="1">
      <c r="A13" s="9"/>
      <c r="B13" s="131" t="s">
        <v>11</v>
      </c>
      <c r="C13" s="132"/>
      <c r="D13" s="133"/>
      <c r="E13" s="8">
        <f>E15+E16+E17+E18</f>
        <v>4954868.448662002</v>
      </c>
      <c r="G13" s="92"/>
      <c r="H13" s="88"/>
      <c r="I13" s="91"/>
      <c r="J13" s="92"/>
      <c r="K13" s="92"/>
      <c r="L13" s="88"/>
      <c r="M13" s="88"/>
    </row>
    <row r="14" spans="1:13" ht="15.75" customHeight="1">
      <c r="A14" s="9"/>
      <c r="B14" s="140" t="s">
        <v>12</v>
      </c>
      <c r="C14" s="141"/>
      <c r="D14" s="142"/>
      <c r="E14" s="16"/>
      <c r="G14" s="93"/>
      <c r="H14" s="88"/>
      <c r="I14" s="87"/>
      <c r="J14" s="96"/>
      <c r="K14" s="95"/>
      <c r="L14" s="88"/>
      <c r="M14" s="88"/>
    </row>
    <row r="15" spans="1:13" ht="14.25" customHeight="1">
      <c r="A15" s="9"/>
      <c r="B15" s="146" t="s">
        <v>47</v>
      </c>
      <c r="C15" s="147"/>
      <c r="D15" s="148"/>
      <c r="E15" s="8">
        <f>'2018'!E15*1.1</f>
        <v>1128116.3115420004</v>
      </c>
      <c r="G15" s="93"/>
      <c r="H15" s="88"/>
      <c r="I15" s="87" t="s">
        <v>89</v>
      </c>
      <c r="J15" s="96"/>
      <c r="K15" s="95"/>
      <c r="L15" s="88"/>
      <c r="M15" s="88"/>
    </row>
    <row r="16" spans="1:13" ht="14.25" customHeight="1">
      <c r="A16" s="9"/>
      <c r="B16" s="146" t="s">
        <v>48</v>
      </c>
      <c r="C16" s="147"/>
      <c r="D16" s="148"/>
      <c r="E16" s="8">
        <f>'2018'!E16*1.1</f>
        <v>1163741.0269980007</v>
      </c>
      <c r="G16" s="93"/>
      <c r="H16" s="88"/>
      <c r="I16" s="87"/>
      <c r="J16" s="96"/>
      <c r="K16" s="95"/>
      <c r="L16" s="88"/>
      <c r="M16" s="88"/>
    </row>
    <row r="17" spans="1:13" ht="14.25">
      <c r="A17" s="9"/>
      <c r="B17" s="146" t="s">
        <v>15</v>
      </c>
      <c r="C17" s="147"/>
      <c r="D17" s="148"/>
      <c r="E17" s="8">
        <f>'2018'!E17*1.1</f>
        <v>2526178.769169001</v>
      </c>
      <c r="G17" s="93"/>
      <c r="H17" s="88"/>
      <c r="I17" s="87"/>
      <c r="J17" s="96"/>
      <c r="K17" s="95"/>
      <c r="L17" s="88"/>
      <c r="M17" s="88"/>
    </row>
    <row r="18" spans="1:13" ht="15" customHeight="1">
      <c r="A18" s="9"/>
      <c r="B18" s="146" t="s">
        <v>49</v>
      </c>
      <c r="C18" s="147"/>
      <c r="D18" s="148"/>
      <c r="E18" s="8">
        <f>'2018'!E18*1.1</f>
        <v>136832.34095300006</v>
      </c>
      <c r="G18" s="93"/>
      <c r="H18" s="88"/>
      <c r="I18" s="87"/>
      <c r="J18" s="96"/>
      <c r="K18" s="95"/>
      <c r="L18" s="88"/>
      <c r="M18" s="88"/>
    </row>
    <row r="19" spans="1:13" ht="24" customHeight="1">
      <c r="A19" s="18"/>
      <c r="B19" s="136" t="s">
        <v>45</v>
      </c>
      <c r="C19" s="137"/>
      <c r="D19" s="138"/>
      <c r="E19" s="58" t="s">
        <v>50</v>
      </c>
      <c r="F19" s="59"/>
      <c r="G19" s="88"/>
      <c r="H19" s="88"/>
      <c r="I19" s="88"/>
      <c r="J19" s="95"/>
      <c r="K19" s="95"/>
      <c r="L19" s="88"/>
      <c r="M19" s="88"/>
    </row>
    <row r="20" spans="1:13" ht="18" customHeight="1">
      <c r="A20" s="60" t="s">
        <v>51</v>
      </c>
      <c r="B20" s="175" t="s">
        <v>52</v>
      </c>
      <c r="C20" s="176"/>
      <c r="D20" s="177"/>
      <c r="E20" s="8">
        <f>E21+E22+E24+E25+E26+E27+E28+E29+E30+E31+E23</f>
        <v>2985052.128</v>
      </c>
      <c r="F20" s="59"/>
      <c r="G20" s="56"/>
      <c r="I20" s="10"/>
      <c r="J20" s="97"/>
      <c r="K20" s="98"/>
      <c r="L20" s="88"/>
      <c r="M20" s="88"/>
    </row>
    <row r="21" spans="1:13" ht="27.75" customHeight="1">
      <c r="A21" s="63" t="s">
        <v>53</v>
      </c>
      <c r="B21" s="196" t="s">
        <v>54</v>
      </c>
      <c r="C21" s="197"/>
      <c r="D21" s="198"/>
      <c r="E21" s="102">
        <v>293118</v>
      </c>
      <c r="F21" s="100"/>
      <c r="H21" s="59"/>
      <c r="I21" s="105" t="s">
        <v>99</v>
      </c>
      <c r="J21" s="97"/>
      <c r="K21" s="98"/>
      <c r="L21" s="88"/>
      <c r="M21" s="88"/>
    </row>
    <row r="22" spans="1:13" ht="26.25" customHeight="1">
      <c r="A22" s="64" t="s">
        <v>55</v>
      </c>
      <c r="B22" s="149" t="s">
        <v>56</v>
      </c>
      <c r="C22" s="150"/>
      <c r="D22" s="151"/>
      <c r="E22" s="103">
        <v>0</v>
      </c>
      <c r="F22" s="59"/>
      <c r="G22" s="56">
        <v>0.34</v>
      </c>
      <c r="I22" s="10"/>
      <c r="J22" s="96"/>
      <c r="K22" s="95"/>
      <c r="L22" s="88"/>
      <c r="M22" s="88"/>
    </row>
    <row r="23" spans="1:13" ht="26.25" customHeight="1">
      <c r="A23" s="64" t="s">
        <v>57</v>
      </c>
      <c r="B23" s="149" t="s">
        <v>58</v>
      </c>
      <c r="C23" s="150"/>
      <c r="D23" s="151"/>
      <c r="E23" s="103">
        <v>0</v>
      </c>
      <c r="F23" s="59"/>
      <c r="G23" s="56">
        <v>0.34</v>
      </c>
      <c r="I23" s="10"/>
      <c r="J23" s="96"/>
      <c r="K23" s="95"/>
      <c r="L23" s="88"/>
      <c r="M23" s="88"/>
    </row>
    <row r="24" spans="1:14" ht="104.25" customHeight="1">
      <c r="A24" s="63" t="s">
        <v>59</v>
      </c>
      <c r="B24" s="149" t="s">
        <v>82</v>
      </c>
      <c r="C24" s="150"/>
      <c r="D24" s="151"/>
      <c r="E24" s="103">
        <f aca="true" t="shared" si="0" ref="E24:E31">G$9*G24*12</f>
        <v>565085.3520000001</v>
      </c>
      <c r="F24" s="59"/>
      <c r="G24" s="93">
        <v>5.63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60" t="s">
        <v>62</v>
      </c>
      <c r="C25" s="161"/>
      <c r="D25" s="162"/>
      <c r="E25" s="103">
        <f t="shared" si="0"/>
        <v>196725.98400000003</v>
      </c>
      <c r="G25" s="56">
        <v>1.96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192" t="s">
        <v>83</v>
      </c>
      <c r="C26" s="193"/>
      <c r="D26" s="194"/>
      <c r="E26" s="103">
        <f t="shared" si="0"/>
        <v>514900.15200000006</v>
      </c>
      <c r="G26" s="56">
        <v>5.13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192" t="s">
        <v>84</v>
      </c>
      <c r="C27" s="193"/>
      <c r="D27" s="194"/>
      <c r="E27" s="103">
        <f t="shared" si="0"/>
        <v>211781.544</v>
      </c>
      <c r="G27" s="56">
        <v>2.11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60" t="s">
        <v>64</v>
      </c>
      <c r="C28" s="161"/>
      <c r="D28" s="162"/>
      <c r="E28" s="103">
        <f t="shared" si="0"/>
        <v>162600.04800000004</v>
      </c>
      <c r="G28" s="56">
        <v>1.62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60" t="s">
        <v>66</v>
      </c>
      <c r="C29" s="161"/>
      <c r="D29" s="162"/>
      <c r="E29" s="103">
        <f t="shared" si="0"/>
        <v>340255.656</v>
      </c>
      <c r="G29" s="56">
        <v>3.39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192" t="s">
        <v>92</v>
      </c>
      <c r="C30" s="193"/>
      <c r="D30" s="194"/>
      <c r="E30" s="103">
        <f t="shared" si="0"/>
        <v>67248.168</v>
      </c>
      <c r="G30" s="56">
        <v>0.67</v>
      </c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63" t="s">
        <v>69</v>
      </c>
      <c r="C31" s="164"/>
      <c r="D31" s="165"/>
      <c r="E31" s="103">
        <f t="shared" si="0"/>
        <v>633337.2239999999</v>
      </c>
      <c r="G31" s="56">
        <v>6.31</v>
      </c>
      <c r="I31" s="10"/>
      <c r="J31" s="81"/>
      <c r="K31" s="84"/>
      <c r="L31" s="71"/>
      <c r="M31" s="26"/>
      <c r="N31" s="26"/>
    </row>
    <row r="32" spans="1:7" ht="12.75" customHeight="1">
      <c r="A32" s="16"/>
      <c r="B32" s="166"/>
      <c r="C32" s="167"/>
      <c r="D32" s="168"/>
      <c r="E32" s="74"/>
      <c r="G32" s="85"/>
    </row>
    <row r="33" spans="1:7" ht="19.5" customHeight="1">
      <c r="A33" s="60" t="s">
        <v>70</v>
      </c>
      <c r="B33" s="175" t="s">
        <v>71</v>
      </c>
      <c r="C33" s="176"/>
      <c r="D33" s="177"/>
      <c r="E33" s="22">
        <f>E34+E35+E36+E37</f>
        <v>4954868.448662002</v>
      </c>
      <c r="G33" s="85"/>
    </row>
    <row r="34" spans="1:11" ht="14.25" customHeight="1">
      <c r="A34" s="16" t="s">
        <v>72</v>
      </c>
      <c r="B34" s="146" t="s">
        <v>47</v>
      </c>
      <c r="C34" s="147"/>
      <c r="D34" s="148"/>
      <c r="E34" s="24">
        <f>E15</f>
        <v>1128116.3115420004</v>
      </c>
      <c r="F34" s="26"/>
      <c r="G34" s="86"/>
      <c r="H34" s="26"/>
      <c r="I34" s="26"/>
      <c r="J34" s="84"/>
      <c r="K34" s="84"/>
    </row>
    <row r="35" spans="1:11" ht="14.25" customHeight="1">
      <c r="A35" s="16" t="s">
        <v>73</v>
      </c>
      <c r="B35" s="146" t="s">
        <v>48</v>
      </c>
      <c r="C35" s="147"/>
      <c r="D35" s="148"/>
      <c r="E35" s="24">
        <f>E16</f>
        <v>1163741.0269980007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46" t="s">
        <v>15</v>
      </c>
      <c r="C36" s="147"/>
      <c r="D36" s="148"/>
      <c r="E36" s="24">
        <f>E17</f>
        <v>2526178.769169001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46" t="s">
        <v>49</v>
      </c>
      <c r="C37" s="147"/>
      <c r="D37" s="148"/>
      <c r="E37" s="24">
        <f>E18</f>
        <v>136832.34095300006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57" t="s">
        <v>29</v>
      </c>
      <c r="C38" s="158"/>
      <c r="D38" s="159"/>
      <c r="E38" s="77">
        <f>E20+E33</f>
        <v>7939920.576662002</v>
      </c>
      <c r="F38" s="26"/>
      <c r="G38" s="26"/>
      <c r="H38" s="26"/>
      <c r="I38" s="26"/>
      <c r="J38" s="84"/>
      <c r="K38" s="84"/>
    </row>
    <row r="41" spans="1:5" ht="12.75">
      <c r="A41" s="134" t="s">
        <v>102</v>
      </c>
      <c r="B41" s="134"/>
      <c r="C41" s="134"/>
      <c r="D41" s="134"/>
      <c r="E41" s="134"/>
    </row>
  </sheetData>
  <sheetProtection/>
  <mergeCells count="38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A41:E41"/>
    <mergeCell ref="B32:D32"/>
    <mergeCell ref="B33:D33"/>
    <mergeCell ref="B34:D34"/>
    <mergeCell ref="B35:D35"/>
    <mergeCell ref="B36:D36"/>
    <mergeCell ref="B37:D37"/>
  </mergeCells>
  <printOptions/>
  <pageMargins left="0.7" right="0.7" top="0.38" bottom="0.1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375" style="0" customWidth="1"/>
    <col min="4" max="5" width="21.75390625" style="0" customWidth="1"/>
    <col min="7" max="7" width="13.125" style="0" customWidth="1"/>
    <col min="9" max="9" width="16.375" style="0" customWidth="1"/>
  </cols>
  <sheetData>
    <row r="2" spans="4:5" ht="12.75">
      <c r="D2" s="134" t="s">
        <v>0</v>
      </c>
      <c r="E2" s="134"/>
    </row>
    <row r="3" ht="12.75">
      <c r="D3" t="s">
        <v>1</v>
      </c>
    </row>
    <row r="4" ht="12.75">
      <c r="D4" t="s">
        <v>2</v>
      </c>
    </row>
    <row r="6" spans="1:5" ht="15.75" customHeight="1">
      <c r="A6" s="135" t="s">
        <v>3</v>
      </c>
      <c r="B6" s="135"/>
      <c r="C6" s="135"/>
      <c r="D6" s="135"/>
      <c r="E6" s="135"/>
    </row>
    <row r="7" spans="1:5" ht="15.75">
      <c r="A7" s="127" t="s">
        <v>4</v>
      </c>
      <c r="B7" s="127"/>
      <c r="C7" s="127"/>
      <c r="D7" s="127"/>
      <c r="E7" s="127"/>
    </row>
    <row r="8" spans="1:5" ht="15.75">
      <c r="A8" s="2"/>
      <c r="B8" s="2"/>
      <c r="C8" s="135" t="s">
        <v>5</v>
      </c>
      <c r="D8" s="135"/>
      <c r="E8" s="2"/>
    </row>
    <row r="9" spans="1:5" ht="15.75">
      <c r="A9" s="2"/>
      <c r="B9" s="2"/>
      <c r="C9" s="1"/>
      <c r="D9" s="1"/>
      <c r="E9" s="2"/>
    </row>
    <row r="10" spans="1:6" ht="21.75" customHeight="1">
      <c r="A10" s="3"/>
      <c r="B10" s="4"/>
      <c r="C10" s="4"/>
      <c r="D10" s="5" t="s">
        <v>6</v>
      </c>
      <c r="E10" s="5">
        <v>8361.4</v>
      </c>
      <c r="F10" s="6"/>
    </row>
    <row r="11" spans="1:5" ht="24" customHeight="1">
      <c r="A11" s="136" t="s">
        <v>7</v>
      </c>
      <c r="B11" s="137"/>
      <c r="C11" s="138"/>
      <c r="D11" s="7" t="s">
        <v>8</v>
      </c>
      <c r="E11" s="7"/>
    </row>
    <row r="12" spans="1:9" ht="18" customHeight="1">
      <c r="A12" s="131" t="s">
        <v>9</v>
      </c>
      <c r="B12" s="132"/>
      <c r="C12" s="133"/>
      <c r="D12" s="8">
        <f>D13+D14</f>
        <v>5564917.8</v>
      </c>
      <c r="E12" s="9"/>
      <c r="G12" s="10"/>
      <c r="I12" s="10"/>
    </row>
    <row r="13" spans="1:9" ht="20.25" customHeight="1">
      <c r="A13" s="131" t="s">
        <v>10</v>
      </c>
      <c r="B13" s="132"/>
      <c r="C13" s="133"/>
      <c r="D13" s="8">
        <v>1863000.36</v>
      </c>
      <c r="E13" s="11"/>
      <c r="G13" s="12"/>
      <c r="I13" s="10"/>
    </row>
    <row r="14" spans="1:9" ht="21.75" customHeight="1">
      <c r="A14" s="131" t="s">
        <v>11</v>
      </c>
      <c r="B14" s="132"/>
      <c r="C14" s="133"/>
      <c r="D14" s="8">
        <f>D16+D17+D18+D19+D20</f>
        <v>3701917.44</v>
      </c>
      <c r="E14" s="8"/>
      <c r="G14" s="12"/>
      <c r="I14" s="10"/>
    </row>
    <row r="15" spans="1:9" ht="12" customHeight="1">
      <c r="A15" s="140" t="s">
        <v>12</v>
      </c>
      <c r="B15" s="141"/>
      <c r="C15" s="142"/>
      <c r="D15" s="16"/>
      <c r="E15" s="9"/>
      <c r="G15" s="12"/>
      <c r="I15" s="10"/>
    </row>
    <row r="16" spans="1:9" ht="15" customHeight="1">
      <c r="A16" s="139" t="s">
        <v>13</v>
      </c>
      <c r="B16" s="139"/>
      <c r="C16" s="139"/>
      <c r="D16" s="8">
        <v>962100.84</v>
      </c>
      <c r="E16" s="9"/>
      <c r="G16" s="12"/>
      <c r="I16" s="10"/>
    </row>
    <row r="17" spans="1:9" ht="15" customHeight="1">
      <c r="A17" s="139" t="s">
        <v>14</v>
      </c>
      <c r="B17" s="139"/>
      <c r="C17" s="139"/>
      <c r="D17" s="8">
        <v>998306.04</v>
      </c>
      <c r="E17" s="9"/>
      <c r="G17" s="12"/>
      <c r="I17" s="10"/>
    </row>
    <row r="18" spans="1:9" ht="15" customHeight="1">
      <c r="A18" s="146" t="s">
        <v>15</v>
      </c>
      <c r="B18" s="147"/>
      <c r="C18" s="148"/>
      <c r="D18" s="8">
        <v>1654605.96</v>
      </c>
      <c r="E18" s="9"/>
      <c r="G18" s="12"/>
      <c r="I18" s="10"/>
    </row>
    <row r="19" spans="1:9" ht="15" customHeight="1">
      <c r="A19" s="146" t="s">
        <v>16</v>
      </c>
      <c r="B19" s="147"/>
      <c r="C19" s="148"/>
      <c r="D19" s="8">
        <v>86904.6</v>
      </c>
      <c r="E19" s="9"/>
      <c r="G19" s="12"/>
      <c r="I19" s="10"/>
    </row>
    <row r="20" spans="1:9" ht="15" customHeight="1">
      <c r="A20" s="139"/>
      <c r="B20" s="139"/>
      <c r="C20" s="139"/>
      <c r="D20" s="8"/>
      <c r="E20" s="9"/>
      <c r="G20" s="12"/>
      <c r="I20" s="10"/>
    </row>
    <row r="21" spans="1:5" ht="22.5" customHeight="1">
      <c r="A21" s="136" t="s">
        <v>17</v>
      </c>
      <c r="B21" s="137"/>
      <c r="C21" s="138"/>
      <c r="D21" s="17"/>
      <c r="E21" s="18"/>
    </row>
    <row r="22" spans="1:5" ht="15" customHeight="1">
      <c r="A22" s="140" t="s">
        <v>12</v>
      </c>
      <c r="B22" s="141"/>
      <c r="C22" s="142"/>
      <c r="D22" s="19"/>
      <c r="E22" s="9"/>
    </row>
    <row r="23" spans="1:5" ht="15" customHeight="1">
      <c r="A23" s="143" t="s">
        <v>10</v>
      </c>
      <c r="B23" s="144"/>
      <c r="C23" s="145"/>
      <c r="D23" s="8">
        <f>D24+D25+D26+D27+D28+D29+D30+D31+D36+D32+D33+D34+D35</f>
        <v>1863000.3599999999</v>
      </c>
      <c r="E23" s="9"/>
    </row>
    <row r="24" spans="1:5" ht="15" customHeight="1">
      <c r="A24" s="140" t="s">
        <v>18</v>
      </c>
      <c r="B24" s="141"/>
      <c r="C24" s="142"/>
      <c r="D24" s="20">
        <v>3511.8</v>
      </c>
      <c r="E24" s="9"/>
    </row>
    <row r="25" spans="1:5" ht="15" customHeight="1">
      <c r="A25" s="140" t="s">
        <v>19</v>
      </c>
      <c r="B25" s="141"/>
      <c r="C25" s="142"/>
      <c r="D25" s="20">
        <v>161599.867</v>
      </c>
      <c r="E25" s="9"/>
    </row>
    <row r="26" spans="1:5" ht="15" customHeight="1">
      <c r="A26" s="140" t="s">
        <v>20</v>
      </c>
      <c r="B26" s="141"/>
      <c r="C26" s="142"/>
      <c r="D26" s="20">
        <v>13883.88</v>
      </c>
      <c r="E26" s="9"/>
    </row>
    <row r="27" spans="1:5" ht="15" customHeight="1">
      <c r="A27" s="140" t="s">
        <v>21</v>
      </c>
      <c r="B27" s="141"/>
      <c r="C27" s="142"/>
      <c r="D27" s="21">
        <f>E10*3.18*12</f>
        <v>319071.024</v>
      </c>
      <c r="E27" s="9"/>
    </row>
    <row r="28" spans="1:5" ht="27" customHeight="1">
      <c r="A28" s="149" t="s">
        <v>22</v>
      </c>
      <c r="B28" s="150"/>
      <c r="C28" s="151"/>
      <c r="D28" s="20">
        <v>12480</v>
      </c>
      <c r="E28" s="9"/>
    </row>
    <row r="29" spans="1:5" ht="15" customHeight="1">
      <c r="A29" s="140" t="s">
        <v>23</v>
      </c>
      <c r="B29" s="141"/>
      <c r="C29" s="142"/>
      <c r="D29" s="21">
        <f>13*226*12</f>
        <v>35256</v>
      </c>
      <c r="E29" s="9"/>
    </row>
    <row r="30" spans="1:5" ht="15" customHeight="1">
      <c r="A30" s="140" t="s">
        <v>24</v>
      </c>
      <c r="B30" s="141"/>
      <c r="C30" s="142"/>
      <c r="D30" s="21">
        <f>E10*1.19*12</f>
        <v>119400.79199999999</v>
      </c>
      <c r="E30" s="9"/>
    </row>
    <row r="31" spans="1:5" ht="15" customHeight="1">
      <c r="A31" s="140"/>
      <c r="B31" s="141"/>
      <c r="C31" s="142"/>
      <c r="D31" s="20"/>
      <c r="E31" s="9"/>
    </row>
    <row r="32" spans="1:5" ht="39" customHeight="1">
      <c r="A32" s="149" t="s">
        <v>25</v>
      </c>
      <c r="B32" s="150"/>
      <c r="C32" s="151"/>
      <c r="D32" s="20"/>
      <c r="E32" s="9"/>
    </row>
    <row r="33" spans="1:5" ht="27.75" customHeight="1">
      <c r="A33" s="149" t="s">
        <v>26</v>
      </c>
      <c r="B33" s="150"/>
      <c r="C33" s="151"/>
      <c r="D33" s="20">
        <v>12175</v>
      </c>
      <c r="E33" s="9"/>
    </row>
    <row r="34" spans="1:5" ht="17.25" customHeight="1">
      <c r="A34" s="13" t="s">
        <v>27</v>
      </c>
      <c r="B34" s="14"/>
      <c r="C34" s="15"/>
      <c r="D34" s="20"/>
      <c r="E34" s="9"/>
    </row>
    <row r="35" spans="1:5" ht="17.25" customHeight="1">
      <c r="A35" s="13"/>
      <c r="B35" s="14"/>
      <c r="C35" s="15"/>
      <c r="D35" s="21"/>
      <c r="E35" s="9"/>
    </row>
    <row r="36" spans="1:5" ht="78.75" customHeight="1">
      <c r="A36" s="149" t="s">
        <v>28</v>
      </c>
      <c r="B36" s="155"/>
      <c r="C36" s="156"/>
      <c r="D36" s="21">
        <f>D12-D24-D25-D26-D27-D28-D29-D30-D31-D32-D35-D37-D33-D34</f>
        <v>1185621.997</v>
      </c>
      <c r="E36" s="9"/>
    </row>
    <row r="37" spans="1:5" ht="17.25" customHeight="1">
      <c r="A37" s="143" t="s">
        <v>11</v>
      </c>
      <c r="B37" s="144"/>
      <c r="C37" s="145"/>
      <c r="D37" s="22">
        <f>D38+D39+D40+D41+D42</f>
        <v>3701917.44</v>
      </c>
      <c r="E37" s="23"/>
    </row>
    <row r="38" spans="1:5" s="26" customFormat="1" ht="14.25" customHeight="1">
      <c r="A38" s="139" t="s">
        <v>13</v>
      </c>
      <c r="B38" s="139"/>
      <c r="C38" s="139"/>
      <c r="D38" s="24">
        <f>D16</f>
        <v>962100.84</v>
      </c>
      <c r="E38" s="25"/>
    </row>
    <row r="39" spans="1:5" s="26" customFormat="1" ht="12.75" customHeight="1">
      <c r="A39" s="139" t="s">
        <v>14</v>
      </c>
      <c r="B39" s="139"/>
      <c r="C39" s="139"/>
      <c r="D39" s="24">
        <f>D17</f>
        <v>998306.04</v>
      </c>
      <c r="E39" s="25"/>
    </row>
    <row r="40" spans="1:5" s="26" customFormat="1" ht="12" customHeight="1">
      <c r="A40" s="146" t="s">
        <v>15</v>
      </c>
      <c r="B40" s="147"/>
      <c r="C40" s="148"/>
      <c r="D40" s="24">
        <f>D18</f>
        <v>1654605.96</v>
      </c>
      <c r="E40" s="25"/>
    </row>
    <row r="41" spans="1:5" s="26" customFormat="1" ht="11.25" customHeight="1">
      <c r="A41" s="139" t="s">
        <v>16</v>
      </c>
      <c r="B41" s="139"/>
      <c r="C41" s="139"/>
      <c r="D41" s="24">
        <f>D19</f>
        <v>86904.6</v>
      </c>
      <c r="E41" s="25"/>
    </row>
    <row r="42" spans="1:5" s="26" customFormat="1" ht="12" customHeight="1">
      <c r="A42" s="139"/>
      <c r="B42" s="139"/>
      <c r="C42" s="139"/>
      <c r="D42" s="24"/>
      <c r="E42" s="25"/>
    </row>
    <row r="43" spans="1:5" s="26" customFormat="1" ht="34.5" customHeight="1">
      <c r="A43" s="152" t="s">
        <v>29</v>
      </c>
      <c r="B43" s="153"/>
      <c r="C43" s="154"/>
      <c r="D43" s="27">
        <f>D23+D37</f>
        <v>5564917.8</v>
      </c>
      <c r="E43" s="9"/>
    </row>
    <row r="46" ht="12.75">
      <c r="A46" t="s">
        <v>30</v>
      </c>
    </row>
    <row r="47" ht="12.75">
      <c r="A47" t="s">
        <v>31</v>
      </c>
    </row>
  </sheetData>
  <sheetProtection/>
  <mergeCells count="35">
    <mergeCell ref="A42:C42"/>
    <mergeCell ref="A25:C25"/>
    <mergeCell ref="A26:C26"/>
    <mergeCell ref="A27:C27"/>
    <mergeCell ref="A28:C28"/>
    <mergeCell ref="A43:C43"/>
    <mergeCell ref="A31:C31"/>
    <mergeCell ref="A32:C32"/>
    <mergeCell ref="A33:C33"/>
    <mergeCell ref="A36:C36"/>
    <mergeCell ref="A37:C37"/>
    <mergeCell ref="A38:C38"/>
    <mergeCell ref="A39:C39"/>
    <mergeCell ref="A40:C40"/>
    <mergeCell ref="A41:C41"/>
    <mergeCell ref="A15:C15"/>
    <mergeCell ref="A16:C16"/>
    <mergeCell ref="A29:C29"/>
    <mergeCell ref="A30:C30"/>
    <mergeCell ref="A19:C19"/>
    <mergeCell ref="A20:C20"/>
    <mergeCell ref="A21:C21"/>
    <mergeCell ref="A22:C22"/>
    <mergeCell ref="A23:C23"/>
    <mergeCell ref="A24:C24"/>
    <mergeCell ref="A17:C17"/>
    <mergeCell ref="A18:C18"/>
    <mergeCell ref="A13:C13"/>
    <mergeCell ref="A14:C14"/>
    <mergeCell ref="D2:E2"/>
    <mergeCell ref="A6:E6"/>
    <mergeCell ref="A7:E7"/>
    <mergeCell ref="C8:D8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0" customWidth="1"/>
    <col min="11" max="11" width="12.875" style="50" customWidth="1"/>
    <col min="12" max="12" width="18.125" style="0" customWidth="1"/>
  </cols>
  <sheetData>
    <row r="1" spans="4:5" ht="12.75">
      <c r="D1" s="134" t="s">
        <v>0</v>
      </c>
      <c r="E1" s="134"/>
    </row>
    <row r="2" spans="4:5" ht="12.75">
      <c r="D2" s="134" t="s">
        <v>1</v>
      </c>
      <c r="E2" s="134"/>
    </row>
    <row r="3" spans="4:5" ht="12.75">
      <c r="D3" s="134" t="s">
        <v>39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 customHeight="1">
      <c r="B6" s="135" t="s">
        <v>41</v>
      </c>
      <c r="C6" s="135"/>
      <c r="D6" s="135"/>
      <c r="E6" s="135"/>
    </row>
    <row r="7" spans="2:11" ht="15.75">
      <c r="B7" s="186" t="s">
        <v>42</v>
      </c>
      <c r="C7" s="186"/>
      <c r="D7" s="186"/>
      <c r="E7" s="186"/>
      <c r="J7" s="187"/>
      <c r="K7" s="187"/>
    </row>
    <row r="8" spans="2:10" ht="15.75">
      <c r="B8" s="2"/>
      <c r="C8" s="2"/>
      <c r="D8" s="52" t="s">
        <v>43</v>
      </c>
      <c r="E8" s="52"/>
      <c r="G8" s="134"/>
      <c r="H8" s="134"/>
      <c r="I8" s="134"/>
      <c r="J8" s="51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49"/>
    </row>
    <row r="11" spans="1:11" ht="20.25" customHeight="1">
      <c r="A11" s="9"/>
      <c r="B11" s="131" t="s">
        <v>9</v>
      </c>
      <c r="C11" s="132"/>
      <c r="D11" s="133"/>
      <c r="E11" s="8">
        <f>E12+E13</f>
        <v>5448244.824</v>
      </c>
      <c r="G11" s="54"/>
      <c r="I11" s="54"/>
      <c r="J11" s="54"/>
      <c r="K11" s="54"/>
    </row>
    <row r="12" spans="1:11" ht="15.75">
      <c r="A12" s="9"/>
      <c r="B12" s="131" t="s">
        <v>10</v>
      </c>
      <c r="C12" s="132"/>
      <c r="D12" s="133"/>
      <c r="E12" s="8">
        <v>1963279.824</v>
      </c>
      <c r="G12" s="55"/>
      <c r="I12" s="54"/>
      <c r="J12" s="55"/>
      <c r="K12" s="55"/>
    </row>
    <row r="13" spans="1:11" ht="15.75">
      <c r="A13" s="9"/>
      <c r="B13" s="131" t="s">
        <v>11</v>
      </c>
      <c r="C13" s="132"/>
      <c r="D13" s="133"/>
      <c r="E13" s="8">
        <f>E15+E16+E17+E18</f>
        <v>3484965</v>
      </c>
      <c r="G13" s="55"/>
      <c r="I13" s="54"/>
      <c r="J13" s="55"/>
      <c r="K13" s="55"/>
    </row>
    <row r="14" spans="1:10" ht="12.75">
      <c r="A14" s="9"/>
      <c r="B14" s="140" t="s">
        <v>12</v>
      </c>
      <c r="C14" s="141"/>
      <c r="D14" s="142"/>
      <c r="E14" s="16"/>
      <c r="G14" s="56"/>
      <c r="I14" s="10"/>
      <c r="J14" s="57"/>
    </row>
    <row r="15" spans="1:10" ht="14.25">
      <c r="A15" s="9"/>
      <c r="B15" s="139" t="s">
        <v>47</v>
      </c>
      <c r="C15" s="139"/>
      <c r="D15" s="139"/>
      <c r="E15" s="8">
        <v>878781.48</v>
      </c>
      <c r="G15" s="56"/>
      <c r="I15" s="10"/>
      <c r="J15" s="57"/>
    </row>
    <row r="16" spans="1:10" ht="14.25">
      <c r="A16" s="9"/>
      <c r="B16" s="139" t="s">
        <v>48</v>
      </c>
      <c r="C16" s="139"/>
      <c r="D16" s="139"/>
      <c r="E16" s="8">
        <v>875852.04</v>
      </c>
      <c r="G16" s="56"/>
      <c r="I16" s="10"/>
      <c r="J16" s="57"/>
    </row>
    <row r="17" spans="1:10" ht="14.25">
      <c r="A17" s="9"/>
      <c r="B17" s="146" t="s">
        <v>15</v>
      </c>
      <c r="C17" s="147"/>
      <c r="D17" s="148"/>
      <c r="E17" s="8">
        <v>1654605.96</v>
      </c>
      <c r="G17" s="56"/>
      <c r="I17" s="10"/>
      <c r="J17" s="57"/>
    </row>
    <row r="18" spans="1:10" ht="15" customHeight="1">
      <c r="A18" s="9"/>
      <c r="B18" s="146" t="s">
        <v>49</v>
      </c>
      <c r="C18" s="147"/>
      <c r="D18" s="148"/>
      <c r="E18" s="8">
        <v>75725.52</v>
      </c>
      <c r="G18" s="56"/>
      <c r="I18" s="10"/>
      <c r="J18" s="57"/>
    </row>
    <row r="19" spans="1:6" ht="24" customHeight="1">
      <c r="A19" s="18"/>
      <c r="B19" s="136" t="s">
        <v>45</v>
      </c>
      <c r="C19" s="137"/>
      <c r="D19" s="138"/>
      <c r="E19" s="58" t="s">
        <v>50</v>
      </c>
      <c r="F19" s="59"/>
    </row>
    <row r="20" spans="1:11" ht="18" customHeight="1">
      <c r="A20" s="60" t="s">
        <v>51</v>
      </c>
      <c r="B20" s="175" t="s">
        <v>52</v>
      </c>
      <c r="C20" s="176"/>
      <c r="D20" s="177"/>
      <c r="E20" s="8">
        <f>E21+E22+E23+E25+E26+E27+E28+E29+E30+E24</f>
        <v>1963279.824</v>
      </c>
      <c r="F20" s="59"/>
      <c r="G20" s="56"/>
      <c r="I20" s="10"/>
      <c r="J20" s="61"/>
      <c r="K20" s="62"/>
    </row>
    <row r="21" spans="1:11" ht="16.5" customHeight="1">
      <c r="A21" s="178" t="s">
        <v>53</v>
      </c>
      <c r="B21" s="180" t="s">
        <v>54</v>
      </c>
      <c r="C21" s="181"/>
      <c r="D21" s="182"/>
      <c r="E21" s="171">
        <v>218468.64</v>
      </c>
      <c r="F21" s="173"/>
      <c r="G21" s="174"/>
      <c r="H21" s="169"/>
      <c r="I21" s="170"/>
      <c r="J21" s="61"/>
      <c r="K21" s="62"/>
    </row>
    <row r="22" spans="1:11" ht="11.25" customHeight="1">
      <c r="A22" s="179"/>
      <c r="B22" s="183"/>
      <c r="C22" s="184"/>
      <c r="D22" s="185"/>
      <c r="E22" s="172"/>
      <c r="F22" s="173"/>
      <c r="G22" s="174"/>
      <c r="H22" s="169"/>
      <c r="I22" s="170"/>
      <c r="J22" s="61"/>
      <c r="K22" s="62"/>
    </row>
    <row r="23" spans="1:10" ht="26.25" customHeight="1">
      <c r="A23" s="64" t="s">
        <v>55</v>
      </c>
      <c r="B23" s="149" t="s">
        <v>56</v>
      </c>
      <c r="C23" s="150"/>
      <c r="D23" s="151"/>
      <c r="E23" s="65">
        <v>16601.28</v>
      </c>
      <c r="F23" s="59"/>
      <c r="G23" s="56"/>
      <c r="I23" s="10"/>
      <c r="J23" s="57"/>
    </row>
    <row r="24" spans="1:10" ht="26.25" customHeight="1">
      <c r="A24" s="64" t="s">
        <v>57</v>
      </c>
      <c r="B24" s="149" t="s">
        <v>58</v>
      </c>
      <c r="C24" s="150"/>
      <c r="D24" s="151"/>
      <c r="E24" s="66">
        <v>0</v>
      </c>
      <c r="F24" s="59"/>
      <c r="G24" s="56"/>
      <c r="I24" s="10"/>
      <c r="J24" s="57"/>
    </row>
    <row r="25" spans="1:12" ht="104.25" customHeight="1">
      <c r="A25" s="63" t="s">
        <v>59</v>
      </c>
      <c r="B25" s="149" t="s">
        <v>60</v>
      </c>
      <c r="C25" s="155"/>
      <c r="D25" s="156"/>
      <c r="E25" s="66">
        <v>849133.44</v>
      </c>
      <c r="F25" s="59"/>
      <c r="G25" s="67"/>
      <c r="H25" s="26"/>
      <c r="I25" s="68"/>
      <c r="J25" s="69"/>
      <c r="K25" s="70"/>
      <c r="L25" s="71"/>
    </row>
    <row r="26" spans="1:12" ht="18.75" customHeight="1">
      <c r="A26" s="63" t="s">
        <v>61</v>
      </c>
      <c r="B26" s="160" t="s">
        <v>62</v>
      </c>
      <c r="C26" s="161"/>
      <c r="D26" s="162"/>
      <c r="E26" s="72">
        <v>129476.76</v>
      </c>
      <c r="G26" s="67"/>
      <c r="H26" s="26"/>
      <c r="I26" s="68"/>
      <c r="J26" s="69"/>
      <c r="K26" s="70"/>
      <c r="L26" s="71"/>
    </row>
    <row r="27" spans="1:12" ht="15.75" customHeight="1">
      <c r="A27" s="64" t="s">
        <v>63</v>
      </c>
      <c r="B27" s="160" t="s">
        <v>64</v>
      </c>
      <c r="C27" s="161"/>
      <c r="D27" s="162"/>
      <c r="E27" s="72">
        <v>101377.08</v>
      </c>
      <c r="G27" s="67"/>
      <c r="H27" s="26"/>
      <c r="I27" s="68"/>
      <c r="J27" s="69"/>
      <c r="K27" s="70"/>
      <c r="L27" s="71"/>
    </row>
    <row r="28" spans="1:12" ht="17.25" customHeight="1">
      <c r="A28" s="63" t="s">
        <v>65</v>
      </c>
      <c r="B28" s="160" t="s">
        <v>66</v>
      </c>
      <c r="C28" s="161"/>
      <c r="D28" s="162"/>
      <c r="E28" s="72">
        <v>118437.59999999999</v>
      </c>
      <c r="G28" s="67"/>
      <c r="H28" s="26"/>
      <c r="I28" s="68"/>
      <c r="J28" s="69"/>
      <c r="K28" s="70"/>
      <c r="L28" s="71"/>
    </row>
    <row r="29" spans="1:12" ht="16.5" customHeight="1">
      <c r="A29" s="64" t="s">
        <v>67</v>
      </c>
      <c r="B29" s="160" t="s">
        <v>27</v>
      </c>
      <c r="C29" s="161"/>
      <c r="D29" s="162"/>
      <c r="E29" s="72">
        <v>20074.079999999998</v>
      </c>
      <c r="G29" s="67"/>
      <c r="H29" s="26"/>
      <c r="I29" s="68"/>
      <c r="J29" s="69"/>
      <c r="K29" s="70"/>
      <c r="L29" s="71"/>
    </row>
    <row r="30" spans="1:12" ht="19.5" customHeight="1">
      <c r="A30" s="73" t="s">
        <v>68</v>
      </c>
      <c r="B30" s="163" t="s">
        <v>69</v>
      </c>
      <c r="C30" s="164"/>
      <c r="D30" s="165"/>
      <c r="E30" s="72">
        <v>509710.94399999996</v>
      </c>
      <c r="G30" s="67"/>
      <c r="H30" s="26"/>
      <c r="I30" s="68"/>
      <c r="J30" s="69"/>
      <c r="K30" s="70"/>
      <c r="L30" s="71"/>
    </row>
    <row r="31" spans="1:7" ht="12.75">
      <c r="A31" s="16"/>
      <c r="B31" s="166"/>
      <c r="C31" s="167"/>
      <c r="D31" s="168"/>
      <c r="E31" s="74"/>
      <c r="G31" s="75"/>
    </row>
    <row r="32" spans="1:7" ht="19.5" customHeight="1">
      <c r="A32" s="60" t="s">
        <v>70</v>
      </c>
      <c r="B32" s="175" t="s">
        <v>71</v>
      </c>
      <c r="C32" s="176"/>
      <c r="D32" s="177"/>
      <c r="E32" s="22">
        <f>E33+E34+E35+E36</f>
        <v>3484965</v>
      </c>
      <c r="G32" s="75"/>
    </row>
    <row r="33" spans="1:11" ht="14.25">
      <c r="A33" s="16" t="s">
        <v>72</v>
      </c>
      <c r="B33" s="139" t="s">
        <v>47</v>
      </c>
      <c r="C33" s="139"/>
      <c r="D33" s="139"/>
      <c r="E33" s="24">
        <f>E15</f>
        <v>878781.48</v>
      </c>
      <c r="F33" s="26"/>
      <c r="G33" s="76"/>
      <c r="H33" s="26"/>
      <c r="I33" s="26"/>
      <c r="J33" s="70"/>
      <c r="K33" s="70"/>
    </row>
    <row r="34" spans="1:11" ht="14.25">
      <c r="A34" s="16" t="s">
        <v>73</v>
      </c>
      <c r="B34" s="139" t="s">
        <v>48</v>
      </c>
      <c r="C34" s="139"/>
      <c r="D34" s="139"/>
      <c r="E34" s="24">
        <f>E16</f>
        <v>875852.04</v>
      </c>
      <c r="F34" s="26"/>
      <c r="G34" s="76"/>
      <c r="H34" s="26"/>
      <c r="I34" s="26"/>
      <c r="J34" s="70"/>
      <c r="K34" s="70"/>
    </row>
    <row r="35" spans="1:11" ht="14.25">
      <c r="A35" s="16" t="s">
        <v>74</v>
      </c>
      <c r="B35" s="146" t="s">
        <v>15</v>
      </c>
      <c r="C35" s="147"/>
      <c r="D35" s="148"/>
      <c r="E35" s="24">
        <f>E17</f>
        <v>1654605.96</v>
      </c>
      <c r="F35" s="26"/>
      <c r="G35" s="76"/>
      <c r="H35" s="26"/>
      <c r="I35" s="26"/>
      <c r="J35" s="70"/>
      <c r="K35" s="70"/>
    </row>
    <row r="36" spans="1:11" ht="14.25" customHeight="1">
      <c r="A36" s="16" t="s">
        <v>75</v>
      </c>
      <c r="B36" s="146" t="s">
        <v>49</v>
      </c>
      <c r="C36" s="147"/>
      <c r="D36" s="148"/>
      <c r="E36" s="24">
        <f>E18</f>
        <v>75725.52</v>
      </c>
      <c r="F36" s="26"/>
      <c r="G36" s="76"/>
      <c r="H36" s="26"/>
      <c r="I36" s="26"/>
      <c r="J36" s="70"/>
      <c r="K36" s="70"/>
    </row>
    <row r="37" spans="1:11" ht="25.5" customHeight="1">
      <c r="A37" s="18"/>
      <c r="B37" s="157" t="s">
        <v>29</v>
      </c>
      <c r="C37" s="158"/>
      <c r="D37" s="159"/>
      <c r="E37" s="77">
        <f>E20+E32</f>
        <v>5448244.824</v>
      </c>
      <c r="F37" s="26"/>
      <c r="G37" s="26"/>
      <c r="H37" s="26"/>
      <c r="I37" s="26"/>
      <c r="J37" s="70"/>
      <c r="K37" s="70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375" style="0" customWidth="1"/>
    <col min="9" max="9" width="16.75390625" style="0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12.75">
      <c r="D2" s="134" t="s">
        <v>1</v>
      </c>
      <c r="E2" s="134"/>
    </row>
    <row r="3" spans="4:5" ht="12.75">
      <c r="D3" s="134" t="s">
        <v>39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>
      <c r="B6" s="188" t="s">
        <v>76</v>
      </c>
      <c r="C6" s="188"/>
      <c r="D6" s="188"/>
      <c r="E6" s="188"/>
    </row>
    <row r="7" spans="2:11" ht="15.75">
      <c r="B7" s="186" t="s">
        <v>42</v>
      </c>
      <c r="C7" s="186"/>
      <c r="D7" s="186"/>
      <c r="E7" s="186"/>
      <c r="J7" s="189"/>
      <c r="K7" s="189"/>
    </row>
    <row r="8" spans="2:10" ht="15.75">
      <c r="B8" s="2"/>
      <c r="C8" s="2"/>
      <c r="D8" s="52" t="s">
        <v>77</v>
      </c>
      <c r="E8" s="52"/>
      <c r="G8" s="134"/>
      <c r="H8" s="134"/>
      <c r="I8" s="134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49"/>
    </row>
    <row r="11" spans="1:11" ht="20.25" customHeight="1">
      <c r="A11" s="9"/>
      <c r="B11" s="131" t="s">
        <v>9</v>
      </c>
      <c r="C11" s="132"/>
      <c r="D11" s="133"/>
      <c r="E11" s="8">
        <v>6246921.329640001</v>
      </c>
      <c r="G11" s="80"/>
      <c r="I11" s="54"/>
      <c r="J11" s="80"/>
      <c r="K11" s="80"/>
    </row>
    <row r="12" spans="1:11" ht="15.75">
      <c r="A12" s="9"/>
      <c r="B12" s="131" t="s">
        <v>10</v>
      </c>
      <c r="C12" s="132"/>
      <c r="D12" s="133"/>
      <c r="E12" s="8">
        <v>2197525.08</v>
      </c>
      <c r="G12" s="55"/>
      <c r="I12" s="54"/>
      <c r="J12" s="55"/>
      <c r="K12" s="55"/>
    </row>
    <row r="13" spans="1:11" ht="15.75">
      <c r="A13" s="9"/>
      <c r="B13" s="131" t="s">
        <v>11</v>
      </c>
      <c r="C13" s="132"/>
      <c r="D13" s="133"/>
      <c r="E13" s="8">
        <v>4049396.2496400005</v>
      </c>
      <c r="G13" s="55"/>
      <c r="I13" s="54"/>
      <c r="J13" s="55"/>
      <c r="K13" s="55"/>
    </row>
    <row r="14" spans="1:10" ht="12.75">
      <c r="A14" s="9"/>
      <c r="B14" s="140" t="s">
        <v>12</v>
      </c>
      <c r="C14" s="141"/>
      <c r="D14" s="142"/>
      <c r="E14" s="16"/>
      <c r="G14" s="56"/>
      <c r="I14" s="10"/>
      <c r="J14" s="81"/>
    </row>
    <row r="15" spans="1:10" ht="14.25">
      <c r="A15" s="9"/>
      <c r="B15" s="139" t="s">
        <v>47</v>
      </c>
      <c r="C15" s="139"/>
      <c r="D15" s="139"/>
      <c r="E15" s="8">
        <v>1045527.6664800001</v>
      </c>
      <c r="G15" s="56"/>
      <c r="I15" s="10"/>
      <c r="J15" s="81"/>
    </row>
    <row r="16" spans="1:10" ht="14.25">
      <c r="A16" s="9"/>
      <c r="B16" s="139" t="s">
        <v>48</v>
      </c>
      <c r="C16" s="139"/>
      <c r="D16" s="139"/>
      <c r="E16" s="8">
        <v>965307.8775599999</v>
      </c>
      <c r="G16" s="56"/>
      <c r="I16" s="10"/>
      <c r="J16" s="81"/>
    </row>
    <row r="17" spans="1:10" ht="14.25">
      <c r="A17" s="9"/>
      <c r="B17" s="146" t="s">
        <v>15</v>
      </c>
      <c r="C17" s="147"/>
      <c r="D17" s="148"/>
      <c r="E17" s="8">
        <v>1964347.9296000001</v>
      </c>
      <c r="G17" s="56"/>
      <c r="I17" s="10"/>
      <c r="J17" s="81"/>
    </row>
    <row r="18" spans="1:10" ht="15" customHeight="1">
      <c r="A18" s="9"/>
      <c r="B18" s="146" t="s">
        <v>49</v>
      </c>
      <c r="C18" s="147"/>
      <c r="D18" s="148"/>
      <c r="E18" s="8">
        <v>74212.77600000001</v>
      </c>
      <c r="G18" s="56"/>
      <c r="I18" s="10"/>
      <c r="J18" s="81"/>
    </row>
    <row r="19" spans="1:6" ht="24" customHeight="1">
      <c r="A19" s="18"/>
      <c r="B19" s="136" t="s">
        <v>45</v>
      </c>
      <c r="C19" s="137"/>
      <c r="D19" s="138"/>
      <c r="E19" s="58" t="s">
        <v>50</v>
      </c>
      <c r="F19" s="59"/>
    </row>
    <row r="20" spans="1:11" ht="18" customHeight="1">
      <c r="A20" s="60" t="s">
        <v>51</v>
      </c>
      <c r="B20" s="175" t="s">
        <v>52</v>
      </c>
      <c r="C20" s="176"/>
      <c r="D20" s="177"/>
      <c r="E20" s="8">
        <v>2197525.08</v>
      </c>
      <c r="F20" s="59"/>
      <c r="G20" s="56"/>
      <c r="I20" s="10"/>
      <c r="J20" s="82"/>
      <c r="K20" s="83"/>
    </row>
    <row r="21" spans="1:11" ht="16.5" customHeight="1">
      <c r="A21" s="178" t="s">
        <v>53</v>
      </c>
      <c r="B21" s="180" t="s">
        <v>54</v>
      </c>
      <c r="C21" s="181"/>
      <c r="D21" s="182"/>
      <c r="E21" s="171">
        <v>266812.32</v>
      </c>
      <c r="F21" s="173"/>
      <c r="G21" s="174"/>
      <c r="H21" s="169"/>
      <c r="I21" s="170"/>
      <c r="J21" s="82"/>
      <c r="K21" s="83"/>
    </row>
    <row r="22" spans="1:11" ht="11.25" customHeight="1">
      <c r="A22" s="179"/>
      <c r="B22" s="183"/>
      <c r="C22" s="184"/>
      <c r="D22" s="185"/>
      <c r="E22" s="172"/>
      <c r="F22" s="173"/>
      <c r="G22" s="174"/>
      <c r="H22" s="169"/>
      <c r="I22" s="170"/>
      <c r="J22" s="82"/>
      <c r="K22" s="83"/>
    </row>
    <row r="23" spans="1:10" ht="26.25" customHeight="1">
      <c r="A23" s="64" t="s">
        <v>55</v>
      </c>
      <c r="B23" s="149" t="s">
        <v>56</v>
      </c>
      <c r="C23" s="150"/>
      <c r="D23" s="151"/>
      <c r="E23" s="65">
        <v>17956.800000000003</v>
      </c>
      <c r="F23" s="59"/>
      <c r="G23" s="56"/>
      <c r="I23" s="10"/>
      <c r="J23" s="81"/>
    </row>
    <row r="24" spans="1:15" ht="26.25" customHeight="1">
      <c r="A24" s="64" t="s">
        <v>57</v>
      </c>
      <c r="B24" s="149" t="s">
        <v>58</v>
      </c>
      <c r="C24" s="150"/>
      <c r="D24" s="151"/>
      <c r="E24" s="66">
        <v>0</v>
      </c>
      <c r="F24" s="59"/>
      <c r="G24" s="56"/>
      <c r="I24" s="10"/>
      <c r="J24" s="81"/>
      <c r="K24" s="84"/>
      <c r="L24" s="26"/>
      <c r="M24" s="26"/>
      <c r="N24" s="26"/>
      <c r="O24" s="26"/>
    </row>
    <row r="25" spans="1:15" ht="104.25" customHeight="1">
      <c r="A25" s="63" t="s">
        <v>59</v>
      </c>
      <c r="B25" s="149" t="s">
        <v>60</v>
      </c>
      <c r="C25" s="155"/>
      <c r="D25" s="156"/>
      <c r="E25" s="66">
        <v>1001926.7999999999</v>
      </c>
      <c r="F25" s="59"/>
      <c r="G25" s="56"/>
      <c r="I25" s="10"/>
      <c r="J25" s="81"/>
      <c r="K25" s="84"/>
      <c r="L25" s="71"/>
      <c r="M25" s="26"/>
      <c r="N25" s="26"/>
      <c r="O25" s="26"/>
    </row>
    <row r="26" spans="1:15" ht="18.75" customHeight="1">
      <c r="A26" s="63" t="s">
        <v>61</v>
      </c>
      <c r="B26" s="160" t="s">
        <v>62</v>
      </c>
      <c r="C26" s="161"/>
      <c r="D26" s="162"/>
      <c r="E26" s="72">
        <v>136480.91999999998</v>
      </c>
      <c r="G26" s="56"/>
      <c r="I26" s="10"/>
      <c r="J26" s="81"/>
      <c r="K26" s="84"/>
      <c r="L26" s="71"/>
      <c r="M26" s="26"/>
      <c r="N26" s="26"/>
      <c r="O26" s="26"/>
    </row>
    <row r="27" spans="1:15" ht="15.75" customHeight="1">
      <c r="A27" s="64" t="s">
        <v>63</v>
      </c>
      <c r="B27" s="160" t="s">
        <v>64</v>
      </c>
      <c r="C27" s="161"/>
      <c r="D27" s="162"/>
      <c r="E27" s="72">
        <v>115320.84</v>
      </c>
      <c r="G27" s="56"/>
      <c r="I27" s="10"/>
      <c r="J27" s="81"/>
      <c r="K27" s="84"/>
      <c r="L27" s="71"/>
      <c r="M27" s="26"/>
      <c r="N27" s="26"/>
      <c r="O27" s="26"/>
    </row>
    <row r="28" spans="1:15" ht="17.25" customHeight="1">
      <c r="A28" s="63" t="s">
        <v>65</v>
      </c>
      <c r="B28" s="160" t="s">
        <v>66</v>
      </c>
      <c r="C28" s="161"/>
      <c r="D28" s="162"/>
      <c r="E28" s="72">
        <v>124844.28</v>
      </c>
      <c r="G28" s="56"/>
      <c r="I28" s="10"/>
      <c r="J28" s="81"/>
      <c r="K28" s="84"/>
      <c r="L28" s="71"/>
      <c r="M28" s="26"/>
      <c r="N28" s="26"/>
      <c r="O28" s="26"/>
    </row>
    <row r="29" spans="1:15" ht="16.5" customHeight="1">
      <c r="A29" s="64" t="s">
        <v>67</v>
      </c>
      <c r="B29" s="160" t="s">
        <v>27</v>
      </c>
      <c r="C29" s="161"/>
      <c r="D29" s="162"/>
      <c r="E29" s="72">
        <v>24472.079999999998</v>
      </c>
      <c r="G29" s="56"/>
      <c r="I29" s="10"/>
      <c r="J29" s="81"/>
      <c r="K29" s="84"/>
      <c r="L29" s="71"/>
      <c r="M29" s="26"/>
      <c r="N29" s="26"/>
      <c r="O29" s="26"/>
    </row>
    <row r="30" spans="1:15" ht="19.5" customHeight="1">
      <c r="A30" s="73" t="s">
        <v>68</v>
      </c>
      <c r="B30" s="163" t="s">
        <v>69</v>
      </c>
      <c r="C30" s="164"/>
      <c r="D30" s="165"/>
      <c r="E30" s="72">
        <v>509711.04</v>
      </c>
      <c r="G30" s="56"/>
      <c r="I30" s="10"/>
      <c r="J30" s="81"/>
      <c r="K30" s="84"/>
      <c r="L30" s="71"/>
      <c r="M30" s="26"/>
      <c r="N30" s="26"/>
      <c r="O30" s="26"/>
    </row>
    <row r="31" spans="1:15" ht="12.75">
      <c r="A31" s="16"/>
      <c r="B31" s="166"/>
      <c r="C31" s="167"/>
      <c r="D31" s="168"/>
      <c r="E31" s="74"/>
      <c r="G31" s="85"/>
      <c r="K31" s="84"/>
      <c r="L31" s="26"/>
      <c r="M31" s="26"/>
      <c r="N31" s="26"/>
      <c r="O31" s="26"/>
    </row>
    <row r="32" spans="1:7" ht="19.5" customHeight="1">
      <c r="A32" s="60" t="s">
        <v>70</v>
      </c>
      <c r="B32" s="175" t="s">
        <v>71</v>
      </c>
      <c r="C32" s="176"/>
      <c r="D32" s="177"/>
      <c r="E32" s="22">
        <v>4049396.2496400005</v>
      </c>
      <c r="G32" s="85"/>
    </row>
    <row r="33" spans="1:11" ht="14.25">
      <c r="A33" s="16" t="s">
        <v>72</v>
      </c>
      <c r="B33" s="139" t="s">
        <v>47</v>
      </c>
      <c r="C33" s="139"/>
      <c r="D33" s="139"/>
      <c r="E33" s="24">
        <v>1045527.6664800001</v>
      </c>
      <c r="F33" s="26"/>
      <c r="G33" s="86"/>
      <c r="H33" s="26"/>
      <c r="I33" s="26"/>
      <c r="J33" s="84"/>
      <c r="K33" s="84"/>
    </row>
    <row r="34" spans="1:11" ht="14.25">
      <c r="A34" s="16" t="s">
        <v>73</v>
      </c>
      <c r="B34" s="139" t="s">
        <v>48</v>
      </c>
      <c r="C34" s="139"/>
      <c r="D34" s="139"/>
      <c r="E34" s="24">
        <v>965307.8775599999</v>
      </c>
      <c r="F34" s="26"/>
      <c r="G34" s="86"/>
      <c r="H34" s="26"/>
      <c r="I34" s="26"/>
      <c r="J34" s="84"/>
      <c r="K34" s="84"/>
    </row>
    <row r="35" spans="1:11" ht="14.25">
      <c r="A35" s="16" t="s">
        <v>74</v>
      </c>
      <c r="B35" s="146" t="s">
        <v>15</v>
      </c>
      <c r="C35" s="147"/>
      <c r="D35" s="148"/>
      <c r="E35" s="24">
        <v>1964347.9296000001</v>
      </c>
      <c r="F35" s="26"/>
      <c r="G35" s="86"/>
      <c r="H35" s="26"/>
      <c r="I35" s="26"/>
      <c r="J35" s="84"/>
      <c r="K35" s="84"/>
    </row>
    <row r="36" spans="1:11" ht="14.25" customHeight="1">
      <c r="A36" s="16" t="s">
        <v>75</v>
      </c>
      <c r="B36" s="146" t="s">
        <v>49</v>
      </c>
      <c r="C36" s="147"/>
      <c r="D36" s="148"/>
      <c r="E36" s="24">
        <v>74212.77600000001</v>
      </c>
      <c r="F36" s="26"/>
      <c r="G36" s="86"/>
      <c r="H36" s="26"/>
      <c r="I36" s="26"/>
      <c r="J36" s="84"/>
      <c r="K36" s="84"/>
    </row>
    <row r="37" spans="1:11" ht="25.5" customHeight="1">
      <c r="A37" s="18"/>
      <c r="B37" s="157" t="s">
        <v>29</v>
      </c>
      <c r="C37" s="158"/>
      <c r="D37" s="159"/>
      <c r="E37" s="77">
        <v>6246921.329640001</v>
      </c>
      <c r="F37" s="26"/>
      <c r="G37" s="26"/>
      <c r="H37" s="26"/>
      <c r="I37" s="26"/>
      <c r="J37" s="84"/>
      <c r="K37" s="84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375" style="0" customWidth="1"/>
    <col min="9" max="9" width="16.75390625" style="0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12.75">
      <c r="D2" s="134" t="s">
        <v>1</v>
      </c>
      <c r="E2" s="134"/>
    </row>
    <row r="3" spans="4:5" ht="12.75">
      <c r="D3" s="134" t="s">
        <v>39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>
      <c r="B6" s="188" t="s">
        <v>76</v>
      </c>
      <c r="C6" s="188"/>
      <c r="D6" s="188"/>
      <c r="E6" s="188"/>
    </row>
    <row r="7" spans="2:11" ht="15.75">
      <c r="B7" s="186" t="s">
        <v>42</v>
      </c>
      <c r="C7" s="186"/>
      <c r="D7" s="186"/>
      <c r="E7" s="186"/>
      <c r="J7" s="189"/>
      <c r="K7" s="189"/>
    </row>
    <row r="8" spans="2:10" ht="15.75">
      <c r="B8" s="2"/>
      <c r="C8" s="2"/>
      <c r="D8" s="52" t="s">
        <v>78</v>
      </c>
      <c r="E8" s="52"/>
      <c r="G8" s="134"/>
      <c r="H8" s="134"/>
      <c r="I8" s="134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49"/>
    </row>
    <row r="11" spans="1:11" ht="20.25" customHeight="1">
      <c r="A11" s="9"/>
      <c r="B11" s="131" t="s">
        <v>9</v>
      </c>
      <c r="C11" s="132"/>
      <c r="D11" s="133"/>
      <c r="E11" s="8">
        <v>7552113.738720001</v>
      </c>
      <c r="G11" s="80"/>
      <c r="I11" s="54"/>
      <c r="J11" s="80"/>
      <c r="K11" s="80"/>
    </row>
    <row r="12" spans="1:11" ht="15.75">
      <c r="A12" s="9"/>
      <c r="B12" s="131" t="s">
        <v>10</v>
      </c>
      <c r="C12" s="132"/>
      <c r="D12" s="133"/>
      <c r="E12" s="8">
        <v>2113701.3599999994</v>
      </c>
      <c r="G12" s="55"/>
      <c r="I12" s="54"/>
      <c r="J12" s="55"/>
      <c r="K12" s="55"/>
    </row>
    <row r="13" spans="1:11" ht="15.75">
      <c r="A13" s="9"/>
      <c r="B13" s="131" t="s">
        <v>11</v>
      </c>
      <c r="C13" s="132"/>
      <c r="D13" s="133"/>
      <c r="E13" s="8">
        <v>5438412.378720001</v>
      </c>
      <c r="G13" s="55"/>
      <c r="I13" s="54"/>
      <c r="J13" s="55"/>
      <c r="K13" s="55"/>
    </row>
    <row r="14" spans="1:10" ht="12.75">
      <c r="A14" s="9"/>
      <c r="B14" s="140" t="s">
        <v>12</v>
      </c>
      <c r="C14" s="141"/>
      <c r="D14" s="142"/>
      <c r="E14" s="16"/>
      <c r="G14" s="56"/>
      <c r="I14" s="10"/>
      <c r="J14" s="81"/>
    </row>
    <row r="15" spans="1:10" ht="14.25">
      <c r="A15" s="9"/>
      <c r="B15" s="139" t="s">
        <v>47</v>
      </c>
      <c r="C15" s="139"/>
      <c r="D15" s="139"/>
      <c r="E15" s="8">
        <v>1013564.1304800003</v>
      </c>
      <c r="G15" s="56"/>
      <c r="I15" s="10"/>
      <c r="J15" s="81"/>
    </row>
    <row r="16" spans="1:10" ht="14.25">
      <c r="A16" s="9"/>
      <c r="B16" s="139" t="s">
        <v>48</v>
      </c>
      <c r="C16" s="139"/>
      <c r="D16" s="139"/>
      <c r="E16" s="8">
        <v>981625.2266399998</v>
      </c>
      <c r="G16" s="56"/>
      <c r="I16" s="10"/>
      <c r="J16" s="81"/>
    </row>
    <row r="17" spans="1:10" ht="14.25">
      <c r="A17" s="9"/>
      <c r="B17" s="146" t="s">
        <v>15</v>
      </c>
      <c r="C17" s="147"/>
      <c r="D17" s="148"/>
      <c r="E17" s="8">
        <v>3341811.5136000006</v>
      </c>
      <c r="G17" s="56"/>
      <c r="I17" s="10"/>
      <c r="J17" s="81"/>
    </row>
    <row r="18" spans="1:10" ht="15" customHeight="1">
      <c r="A18" s="9"/>
      <c r="B18" s="146" t="s">
        <v>49</v>
      </c>
      <c r="C18" s="147"/>
      <c r="D18" s="148"/>
      <c r="E18" s="8">
        <v>101411.508</v>
      </c>
      <c r="G18" s="56"/>
      <c r="I18" s="10"/>
      <c r="J18" s="81"/>
    </row>
    <row r="19" spans="1:6" ht="24" customHeight="1">
      <c r="A19" s="18"/>
      <c r="B19" s="136" t="s">
        <v>45</v>
      </c>
      <c r="C19" s="137"/>
      <c r="D19" s="138"/>
      <c r="E19" s="58" t="s">
        <v>50</v>
      </c>
      <c r="F19" s="59"/>
    </row>
    <row r="20" spans="1:11" ht="18" customHeight="1">
      <c r="A20" s="60" t="s">
        <v>51</v>
      </c>
      <c r="B20" s="175" t="s">
        <v>52</v>
      </c>
      <c r="C20" s="176"/>
      <c r="D20" s="177"/>
      <c r="E20" s="8">
        <v>2113701.3600000003</v>
      </c>
      <c r="F20" s="59"/>
      <c r="G20" s="56"/>
      <c r="I20" s="10"/>
      <c r="J20" s="82"/>
      <c r="K20" s="83"/>
    </row>
    <row r="21" spans="1:11" ht="16.5" customHeight="1">
      <c r="A21" s="178" t="s">
        <v>53</v>
      </c>
      <c r="B21" s="180" t="s">
        <v>54</v>
      </c>
      <c r="C21" s="181"/>
      <c r="D21" s="182"/>
      <c r="E21" s="171">
        <v>257962.19999999998</v>
      </c>
      <c r="F21" s="173"/>
      <c r="G21" s="174"/>
      <c r="H21" s="169"/>
      <c r="I21" s="170"/>
      <c r="J21" s="82"/>
      <c r="K21" s="83"/>
    </row>
    <row r="22" spans="1:11" ht="11.25" customHeight="1">
      <c r="A22" s="179"/>
      <c r="B22" s="183"/>
      <c r="C22" s="184"/>
      <c r="D22" s="185"/>
      <c r="E22" s="172"/>
      <c r="F22" s="173"/>
      <c r="G22" s="174"/>
      <c r="H22" s="169"/>
      <c r="I22" s="170"/>
      <c r="J22" s="82"/>
      <c r="K22" s="83"/>
    </row>
    <row r="23" spans="1:15" ht="26.25" customHeight="1">
      <c r="A23" s="64" t="s">
        <v>55</v>
      </c>
      <c r="B23" s="149" t="s">
        <v>56</v>
      </c>
      <c r="C23" s="150"/>
      <c r="D23" s="151"/>
      <c r="E23" s="65">
        <v>17956.800000000003</v>
      </c>
      <c r="F23" s="59"/>
      <c r="G23" s="56"/>
      <c r="I23" s="10"/>
      <c r="J23" s="81"/>
      <c r="K23" s="84"/>
      <c r="L23" s="26"/>
      <c r="M23" s="26"/>
      <c r="N23" s="26"/>
      <c r="O23" s="26"/>
    </row>
    <row r="24" spans="1:15" ht="26.25" customHeight="1">
      <c r="A24" s="64" t="s">
        <v>57</v>
      </c>
      <c r="B24" s="149" t="s">
        <v>58</v>
      </c>
      <c r="C24" s="150"/>
      <c r="D24" s="151"/>
      <c r="E24" s="66">
        <v>0</v>
      </c>
      <c r="F24" s="59"/>
      <c r="G24" s="56"/>
      <c r="I24" s="10"/>
      <c r="J24" s="81"/>
      <c r="K24" s="84"/>
      <c r="L24" s="26"/>
      <c r="M24" s="26"/>
      <c r="N24" s="26"/>
      <c r="O24" s="26"/>
    </row>
    <row r="25" spans="1:15" ht="104.25" customHeight="1">
      <c r="A25" s="63" t="s">
        <v>59</v>
      </c>
      <c r="B25" s="149" t="s">
        <v>60</v>
      </c>
      <c r="C25" s="155"/>
      <c r="D25" s="156"/>
      <c r="E25" s="66">
        <v>950509.08</v>
      </c>
      <c r="F25" s="59"/>
      <c r="G25" s="56"/>
      <c r="I25" s="10"/>
      <c r="J25" s="81"/>
      <c r="K25" s="84"/>
      <c r="L25" s="71"/>
      <c r="M25" s="26"/>
      <c r="N25" s="26"/>
      <c r="O25" s="26"/>
    </row>
    <row r="26" spans="1:15" ht="18.75" customHeight="1">
      <c r="A26" s="63" t="s">
        <v>61</v>
      </c>
      <c r="B26" s="160" t="s">
        <v>62</v>
      </c>
      <c r="C26" s="161"/>
      <c r="D26" s="162"/>
      <c r="E26" s="72">
        <v>129476.76</v>
      </c>
      <c r="G26" s="56"/>
      <c r="I26" s="10"/>
      <c r="J26" s="81"/>
      <c r="K26" s="84"/>
      <c r="L26" s="71"/>
      <c r="M26" s="26"/>
      <c r="N26" s="26"/>
      <c r="O26" s="26"/>
    </row>
    <row r="27" spans="1:15" ht="15.75" customHeight="1">
      <c r="A27" s="64" t="s">
        <v>63</v>
      </c>
      <c r="B27" s="160" t="s">
        <v>64</v>
      </c>
      <c r="C27" s="161"/>
      <c r="D27" s="162"/>
      <c r="E27" s="72">
        <v>109402.68</v>
      </c>
      <c r="G27" s="56"/>
      <c r="I27" s="10"/>
      <c r="J27" s="81"/>
      <c r="K27" s="84"/>
      <c r="L27" s="71"/>
      <c r="M27" s="26"/>
      <c r="N27" s="26"/>
      <c r="O27" s="26"/>
    </row>
    <row r="28" spans="1:15" ht="17.25" customHeight="1">
      <c r="A28" s="63" t="s">
        <v>65</v>
      </c>
      <c r="B28" s="160" t="s">
        <v>66</v>
      </c>
      <c r="C28" s="161"/>
      <c r="D28" s="162"/>
      <c r="E28" s="72">
        <v>118437.59999999999</v>
      </c>
      <c r="G28" s="56"/>
      <c r="I28" s="10"/>
      <c r="J28" s="81"/>
      <c r="K28" s="84"/>
      <c r="L28" s="71"/>
      <c r="M28" s="26"/>
      <c r="N28" s="26"/>
      <c r="O28" s="26"/>
    </row>
    <row r="29" spans="1:15" ht="16.5" customHeight="1">
      <c r="A29" s="64" t="s">
        <v>67</v>
      </c>
      <c r="B29" s="160" t="s">
        <v>27</v>
      </c>
      <c r="C29" s="161"/>
      <c r="D29" s="162"/>
      <c r="E29" s="72">
        <v>20074.079999999998</v>
      </c>
      <c r="G29" s="56"/>
      <c r="I29" s="10"/>
      <c r="J29" s="81"/>
      <c r="K29" s="84"/>
      <c r="L29" s="71"/>
      <c r="M29" s="26"/>
      <c r="N29" s="26"/>
      <c r="O29" s="26"/>
    </row>
    <row r="30" spans="1:15" ht="19.5" customHeight="1">
      <c r="A30" s="73" t="s">
        <v>68</v>
      </c>
      <c r="B30" s="163" t="s">
        <v>69</v>
      </c>
      <c r="C30" s="164"/>
      <c r="D30" s="165"/>
      <c r="E30" s="72">
        <v>509882.16000000003</v>
      </c>
      <c r="G30" s="56"/>
      <c r="I30" s="10"/>
      <c r="J30" s="81"/>
      <c r="K30" s="84"/>
      <c r="L30" s="71"/>
      <c r="M30" s="26"/>
      <c r="N30" s="26"/>
      <c r="O30" s="26"/>
    </row>
    <row r="31" spans="1:15" ht="12.75">
      <c r="A31" s="16"/>
      <c r="B31" s="166"/>
      <c r="C31" s="167"/>
      <c r="D31" s="168"/>
      <c r="E31" s="74"/>
      <c r="G31" s="85"/>
      <c r="K31" s="84"/>
      <c r="L31" s="26"/>
      <c r="M31" s="26"/>
      <c r="N31" s="26"/>
      <c r="O31" s="26"/>
    </row>
    <row r="32" spans="1:7" ht="19.5" customHeight="1">
      <c r="A32" s="60" t="s">
        <v>70</v>
      </c>
      <c r="B32" s="175" t="s">
        <v>71</v>
      </c>
      <c r="C32" s="176"/>
      <c r="D32" s="177"/>
      <c r="E32" s="22">
        <v>5438412.378720001</v>
      </c>
      <c r="G32" s="85"/>
    </row>
    <row r="33" spans="1:11" ht="14.25">
      <c r="A33" s="16" t="s">
        <v>72</v>
      </c>
      <c r="B33" s="139" t="s">
        <v>47</v>
      </c>
      <c r="C33" s="139"/>
      <c r="D33" s="139"/>
      <c r="E33" s="24">
        <v>1013564.1304800003</v>
      </c>
      <c r="F33" s="26"/>
      <c r="G33" s="86"/>
      <c r="H33" s="26"/>
      <c r="I33" s="26"/>
      <c r="J33" s="84"/>
      <c r="K33" s="84"/>
    </row>
    <row r="34" spans="1:11" ht="14.25">
      <c r="A34" s="16" t="s">
        <v>73</v>
      </c>
      <c r="B34" s="139" t="s">
        <v>48</v>
      </c>
      <c r="C34" s="139"/>
      <c r="D34" s="139"/>
      <c r="E34" s="24">
        <v>981625.2266399998</v>
      </c>
      <c r="F34" s="26"/>
      <c r="G34" s="86"/>
      <c r="H34" s="26"/>
      <c r="I34" s="26"/>
      <c r="J34" s="84"/>
      <c r="K34" s="84"/>
    </row>
    <row r="35" spans="1:11" ht="14.25">
      <c r="A35" s="16" t="s">
        <v>74</v>
      </c>
      <c r="B35" s="146" t="s">
        <v>15</v>
      </c>
      <c r="C35" s="147"/>
      <c r="D35" s="148"/>
      <c r="E35" s="24">
        <v>3341811.5136000006</v>
      </c>
      <c r="F35" s="26"/>
      <c r="G35" s="86"/>
      <c r="H35" s="26"/>
      <c r="I35" s="26"/>
      <c r="J35" s="84"/>
      <c r="K35" s="84"/>
    </row>
    <row r="36" spans="1:11" ht="14.25" customHeight="1">
      <c r="A36" s="16" t="s">
        <v>75</v>
      </c>
      <c r="B36" s="146" t="s">
        <v>49</v>
      </c>
      <c r="C36" s="147"/>
      <c r="D36" s="148"/>
      <c r="E36" s="24">
        <v>101411.508</v>
      </c>
      <c r="F36" s="26"/>
      <c r="G36" s="86"/>
      <c r="H36" s="26"/>
      <c r="I36" s="26"/>
      <c r="J36" s="84"/>
      <c r="K36" s="84"/>
    </row>
    <row r="37" spans="1:11" ht="25.5" customHeight="1">
      <c r="A37" s="18"/>
      <c r="B37" s="157" t="s">
        <v>29</v>
      </c>
      <c r="C37" s="158"/>
      <c r="D37" s="159"/>
      <c r="E37" s="77">
        <f>E20+E32</f>
        <v>7552113.738720002</v>
      </c>
      <c r="F37" s="26"/>
      <c r="G37" s="26"/>
      <c r="H37" s="26"/>
      <c r="I37" s="26"/>
      <c r="J37" s="84"/>
      <c r="K37" s="84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375" style="0" customWidth="1"/>
    <col min="9" max="9" width="16.75390625" style="0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12.75">
      <c r="D2" s="134" t="s">
        <v>1</v>
      </c>
      <c r="E2" s="134"/>
    </row>
    <row r="3" spans="4:5" ht="12.75">
      <c r="D3" s="134" t="s">
        <v>39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>
      <c r="B6" s="188" t="s">
        <v>76</v>
      </c>
      <c r="C6" s="188"/>
      <c r="D6" s="188"/>
      <c r="E6" s="188"/>
    </row>
    <row r="7" spans="2:13" ht="15.75">
      <c r="B7" s="186" t="s">
        <v>42</v>
      </c>
      <c r="C7" s="186"/>
      <c r="D7" s="186"/>
      <c r="E7" s="186"/>
      <c r="J7" s="190"/>
      <c r="K7" s="190"/>
      <c r="L7" s="88"/>
      <c r="M7" s="88"/>
    </row>
    <row r="8" spans="2:13" ht="15.75">
      <c r="B8" s="2"/>
      <c r="C8" s="2"/>
      <c r="D8" s="52" t="s">
        <v>79</v>
      </c>
      <c r="E8" s="52"/>
      <c r="G8" s="191"/>
      <c r="H8" s="191"/>
      <c r="I8" s="191"/>
      <c r="J8" s="94"/>
      <c r="K8" s="95"/>
      <c r="L8" s="88"/>
      <c r="M8" s="88"/>
    </row>
    <row r="9" spans="2:13" ht="14.25" customHeight="1">
      <c r="B9" s="3"/>
      <c r="C9" s="5"/>
      <c r="D9" s="4"/>
      <c r="E9" s="5"/>
      <c r="F9" s="6"/>
      <c r="G9" s="88"/>
      <c r="H9" s="88"/>
      <c r="I9" s="88"/>
      <c r="J9" s="95"/>
      <c r="K9" s="95"/>
      <c r="L9" s="88"/>
      <c r="M9" s="88"/>
    </row>
    <row r="10" spans="1:13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89"/>
      <c r="H10" s="88"/>
      <c r="I10" s="88"/>
      <c r="J10" s="95"/>
      <c r="K10" s="95"/>
      <c r="L10" s="88"/>
      <c r="M10" s="88"/>
    </row>
    <row r="11" spans="1:13" ht="20.25" customHeight="1">
      <c r="A11" s="9"/>
      <c r="B11" s="131" t="s">
        <v>9</v>
      </c>
      <c r="C11" s="132"/>
      <c r="D11" s="133"/>
      <c r="E11" s="8">
        <f>E12+E13</f>
        <v>6353618.926049999</v>
      </c>
      <c r="G11" s="90"/>
      <c r="H11" s="88"/>
      <c r="I11" s="91"/>
      <c r="J11" s="90"/>
      <c r="K11" s="90"/>
      <c r="L11" s="88"/>
      <c r="M11" s="88"/>
    </row>
    <row r="12" spans="1:13" ht="15.75">
      <c r="A12" s="9"/>
      <c r="B12" s="131" t="s">
        <v>10</v>
      </c>
      <c r="C12" s="132"/>
      <c r="D12" s="133"/>
      <c r="E12" s="8">
        <v>2113701.3599999994</v>
      </c>
      <c r="G12" s="92"/>
      <c r="H12" s="88"/>
      <c r="I12" s="91"/>
      <c r="J12" s="92"/>
      <c r="K12" s="92"/>
      <c r="L12" s="88"/>
      <c r="M12" s="88"/>
    </row>
    <row r="13" spans="1:13" ht="15.75">
      <c r="A13" s="9"/>
      <c r="B13" s="131" t="s">
        <v>11</v>
      </c>
      <c r="C13" s="132"/>
      <c r="D13" s="133"/>
      <c r="E13" s="8">
        <v>4239917.56605</v>
      </c>
      <c r="G13" s="92"/>
      <c r="H13" s="88"/>
      <c r="I13" s="91"/>
      <c r="J13" s="92"/>
      <c r="K13" s="92"/>
      <c r="L13" s="88"/>
      <c r="M13" s="88"/>
    </row>
    <row r="14" spans="1:13" ht="12.75">
      <c r="A14" s="9"/>
      <c r="B14" s="140" t="s">
        <v>12</v>
      </c>
      <c r="C14" s="141"/>
      <c r="D14" s="142"/>
      <c r="E14" s="16"/>
      <c r="G14" s="93"/>
      <c r="H14" s="88"/>
      <c r="I14" s="87"/>
      <c r="J14" s="96"/>
      <c r="K14" s="95"/>
      <c r="L14" s="88"/>
      <c r="M14" s="88"/>
    </row>
    <row r="15" spans="1:13" ht="14.25">
      <c r="A15" s="9"/>
      <c r="B15" s="139" t="s">
        <v>47</v>
      </c>
      <c r="C15" s="139"/>
      <c r="D15" s="139"/>
      <c r="E15" s="8">
        <v>881208.2806000002</v>
      </c>
      <c r="G15" s="93"/>
      <c r="H15" s="88"/>
      <c r="I15" s="87"/>
      <c r="J15" s="96"/>
      <c r="K15" s="95"/>
      <c r="L15" s="88"/>
      <c r="M15" s="88"/>
    </row>
    <row r="16" spans="1:13" ht="14.25">
      <c r="A16" s="9"/>
      <c r="B16" s="139" t="s">
        <v>48</v>
      </c>
      <c r="C16" s="139"/>
      <c r="D16" s="139"/>
      <c r="E16" s="8">
        <v>1040115.2054999996</v>
      </c>
      <c r="G16" s="93"/>
      <c r="H16" s="88"/>
      <c r="I16" s="87"/>
      <c r="J16" s="96"/>
      <c r="K16" s="95"/>
      <c r="L16" s="88"/>
      <c r="M16" s="88"/>
    </row>
    <row r="17" spans="1:13" ht="14.25">
      <c r="A17" s="9"/>
      <c r="B17" s="146" t="s">
        <v>15</v>
      </c>
      <c r="C17" s="147"/>
      <c r="D17" s="148"/>
      <c r="E17" s="8">
        <v>2212455.48255</v>
      </c>
      <c r="G17" s="93"/>
      <c r="H17" s="88"/>
      <c r="I17" s="87"/>
      <c r="J17" s="96"/>
      <c r="K17" s="95"/>
      <c r="L17" s="88"/>
      <c r="M17" s="88"/>
    </row>
    <row r="18" spans="1:13" ht="15" customHeight="1">
      <c r="A18" s="9"/>
      <c r="B18" s="146" t="s">
        <v>49</v>
      </c>
      <c r="C18" s="147"/>
      <c r="D18" s="148"/>
      <c r="E18" s="8">
        <v>106138.59740000001</v>
      </c>
      <c r="G18" s="93"/>
      <c r="H18" s="88"/>
      <c r="I18" s="87"/>
      <c r="J18" s="96"/>
      <c r="K18" s="95"/>
      <c r="L18" s="88"/>
      <c r="M18" s="88"/>
    </row>
    <row r="19" spans="1:13" ht="24" customHeight="1">
      <c r="A19" s="18"/>
      <c r="B19" s="136" t="s">
        <v>45</v>
      </c>
      <c r="C19" s="137"/>
      <c r="D19" s="138"/>
      <c r="E19" s="58" t="s">
        <v>50</v>
      </c>
      <c r="F19" s="59"/>
      <c r="G19" s="88"/>
      <c r="H19" s="88"/>
      <c r="I19" s="88"/>
      <c r="J19" s="95"/>
      <c r="K19" s="95"/>
      <c r="L19" s="88"/>
      <c r="M19" s="88"/>
    </row>
    <row r="20" spans="1:13" ht="18" customHeight="1">
      <c r="A20" s="60" t="s">
        <v>51</v>
      </c>
      <c r="B20" s="175" t="s">
        <v>52</v>
      </c>
      <c r="C20" s="176"/>
      <c r="D20" s="177"/>
      <c r="E20" s="8">
        <f>E21+E22+E23+E25+E26+E27+E28+E29+E30+E24</f>
        <v>2113701.3600000003</v>
      </c>
      <c r="F20" s="59"/>
      <c r="G20" s="56"/>
      <c r="I20" s="10"/>
      <c r="J20" s="97"/>
      <c r="K20" s="98"/>
      <c r="L20" s="88"/>
      <c r="M20" s="88"/>
    </row>
    <row r="21" spans="1:13" ht="16.5" customHeight="1">
      <c r="A21" s="178" t="s">
        <v>53</v>
      </c>
      <c r="B21" s="180" t="s">
        <v>54</v>
      </c>
      <c r="C21" s="181"/>
      <c r="D21" s="182"/>
      <c r="E21" s="171">
        <v>257962.19999999998</v>
      </c>
      <c r="F21" s="173"/>
      <c r="G21" s="174"/>
      <c r="H21" s="169"/>
      <c r="I21" s="170"/>
      <c r="J21" s="97"/>
      <c r="K21" s="98"/>
      <c r="L21" s="88"/>
      <c r="M21" s="88"/>
    </row>
    <row r="22" spans="1:13" ht="11.25" customHeight="1">
      <c r="A22" s="179"/>
      <c r="B22" s="183"/>
      <c r="C22" s="184"/>
      <c r="D22" s="185"/>
      <c r="E22" s="172"/>
      <c r="F22" s="173"/>
      <c r="G22" s="174"/>
      <c r="H22" s="169"/>
      <c r="I22" s="170"/>
      <c r="J22" s="97"/>
      <c r="K22" s="98"/>
      <c r="L22" s="88"/>
      <c r="M22" s="88"/>
    </row>
    <row r="23" spans="1:13" ht="26.25" customHeight="1">
      <c r="A23" s="64" t="s">
        <v>55</v>
      </c>
      <c r="B23" s="149" t="s">
        <v>56</v>
      </c>
      <c r="C23" s="150"/>
      <c r="D23" s="151"/>
      <c r="E23" s="65">
        <v>17956.800000000003</v>
      </c>
      <c r="F23" s="59"/>
      <c r="G23" s="56"/>
      <c r="I23" s="10"/>
      <c r="J23" s="96"/>
      <c r="K23" s="95"/>
      <c r="L23" s="88"/>
      <c r="M23" s="88"/>
    </row>
    <row r="24" spans="1:13" ht="26.25" customHeight="1">
      <c r="A24" s="64" t="s">
        <v>57</v>
      </c>
      <c r="B24" s="149" t="s">
        <v>58</v>
      </c>
      <c r="C24" s="150"/>
      <c r="D24" s="151"/>
      <c r="E24" s="66">
        <v>0</v>
      </c>
      <c r="F24" s="59"/>
      <c r="G24" s="56"/>
      <c r="I24" s="10"/>
      <c r="J24" s="96"/>
      <c r="K24" s="95"/>
      <c r="L24" s="88"/>
      <c r="M24" s="88"/>
    </row>
    <row r="25" spans="1:14" ht="104.25" customHeight="1">
      <c r="A25" s="63" t="s">
        <v>59</v>
      </c>
      <c r="B25" s="149" t="s">
        <v>60</v>
      </c>
      <c r="C25" s="155"/>
      <c r="D25" s="156"/>
      <c r="E25" s="66">
        <v>950509.08</v>
      </c>
      <c r="F25" s="59"/>
      <c r="G25" s="56"/>
      <c r="I25" s="10"/>
      <c r="J25" s="81"/>
      <c r="K25" s="84"/>
      <c r="L25" s="71"/>
      <c r="M25" s="26"/>
      <c r="N25" s="26"/>
    </row>
    <row r="26" spans="1:14" ht="18.75" customHeight="1">
      <c r="A26" s="63" t="s">
        <v>61</v>
      </c>
      <c r="B26" s="160" t="s">
        <v>62</v>
      </c>
      <c r="C26" s="161"/>
      <c r="D26" s="162"/>
      <c r="E26" s="72">
        <v>129476.76</v>
      </c>
      <c r="G26" s="56"/>
      <c r="I26" s="10"/>
      <c r="J26" s="81"/>
      <c r="K26" s="84"/>
      <c r="L26" s="71"/>
      <c r="M26" s="26"/>
      <c r="N26" s="26"/>
    </row>
    <row r="27" spans="1:14" ht="15.75" customHeight="1">
      <c r="A27" s="64" t="s">
        <v>63</v>
      </c>
      <c r="B27" s="160" t="s">
        <v>64</v>
      </c>
      <c r="C27" s="161"/>
      <c r="D27" s="162"/>
      <c r="E27" s="72">
        <v>109402.68</v>
      </c>
      <c r="G27" s="56"/>
      <c r="I27" s="10"/>
      <c r="J27" s="81"/>
      <c r="K27" s="84"/>
      <c r="L27" s="71"/>
      <c r="M27" s="26"/>
      <c r="N27" s="26"/>
    </row>
    <row r="28" spans="1:14" ht="17.25" customHeight="1">
      <c r="A28" s="63" t="s">
        <v>65</v>
      </c>
      <c r="B28" s="160" t="s">
        <v>66</v>
      </c>
      <c r="C28" s="161"/>
      <c r="D28" s="162"/>
      <c r="E28" s="72">
        <v>118437.59999999999</v>
      </c>
      <c r="G28" s="56"/>
      <c r="I28" s="10"/>
      <c r="J28" s="81"/>
      <c r="K28" s="84"/>
      <c r="L28" s="71"/>
      <c r="M28" s="26"/>
      <c r="N28" s="26"/>
    </row>
    <row r="29" spans="1:14" ht="16.5" customHeight="1">
      <c r="A29" s="64" t="s">
        <v>67</v>
      </c>
      <c r="B29" s="160" t="s">
        <v>27</v>
      </c>
      <c r="C29" s="161"/>
      <c r="D29" s="162"/>
      <c r="E29" s="72">
        <v>20074.079999999998</v>
      </c>
      <c r="G29" s="56"/>
      <c r="I29" s="10"/>
      <c r="J29" s="81"/>
      <c r="K29" s="84"/>
      <c r="L29" s="71"/>
      <c r="M29" s="26"/>
      <c r="N29" s="26"/>
    </row>
    <row r="30" spans="1:14" ht="19.5" customHeight="1">
      <c r="A30" s="73" t="s">
        <v>68</v>
      </c>
      <c r="B30" s="163" t="s">
        <v>69</v>
      </c>
      <c r="C30" s="164"/>
      <c r="D30" s="165"/>
      <c r="E30" s="72">
        <v>509882.16000000003</v>
      </c>
      <c r="G30" s="56"/>
      <c r="I30" s="10"/>
      <c r="J30" s="81"/>
      <c r="K30" s="84"/>
      <c r="L30" s="71"/>
      <c r="M30" s="26"/>
      <c r="N30" s="26"/>
    </row>
    <row r="31" spans="1:7" ht="12.75">
      <c r="A31" s="16"/>
      <c r="B31" s="166"/>
      <c r="C31" s="167"/>
      <c r="D31" s="168"/>
      <c r="E31" s="74"/>
      <c r="G31" s="85"/>
    </row>
    <row r="32" spans="1:7" ht="19.5" customHeight="1">
      <c r="A32" s="60" t="s">
        <v>70</v>
      </c>
      <c r="B32" s="175" t="s">
        <v>71</v>
      </c>
      <c r="C32" s="176"/>
      <c r="D32" s="177"/>
      <c r="E32" s="22">
        <f>E33+E34+E35+E36</f>
        <v>4239917.56605</v>
      </c>
      <c r="G32" s="85"/>
    </row>
    <row r="33" spans="1:11" ht="14.25">
      <c r="A33" s="16" t="s">
        <v>72</v>
      </c>
      <c r="B33" s="139" t="s">
        <v>47</v>
      </c>
      <c r="C33" s="139"/>
      <c r="D33" s="139"/>
      <c r="E33" s="24">
        <f>E15</f>
        <v>881208.2806000002</v>
      </c>
      <c r="F33" s="26"/>
      <c r="G33" s="86"/>
      <c r="H33" s="26"/>
      <c r="I33" s="26"/>
      <c r="J33" s="84"/>
      <c r="K33" s="84"/>
    </row>
    <row r="34" spans="1:11" ht="14.25">
      <c r="A34" s="16" t="s">
        <v>73</v>
      </c>
      <c r="B34" s="139" t="s">
        <v>48</v>
      </c>
      <c r="C34" s="139"/>
      <c r="D34" s="139"/>
      <c r="E34" s="24">
        <f>E16</f>
        <v>1040115.2054999996</v>
      </c>
      <c r="F34" s="26"/>
      <c r="G34" s="86"/>
      <c r="H34" s="26"/>
      <c r="I34" s="26"/>
      <c r="J34" s="84"/>
      <c r="K34" s="84"/>
    </row>
    <row r="35" spans="1:11" ht="14.25">
      <c r="A35" s="16" t="s">
        <v>74</v>
      </c>
      <c r="B35" s="146" t="s">
        <v>15</v>
      </c>
      <c r="C35" s="147"/>
      <c r="D35" s="148"/>
      <c r="E35" s="24">
        <f>E17</f>
        <v>2212455.48255</v>
      </c>
      <c r="F35" s="26"/>
      <c r="G35" s="86"/>
      <c r="H35" s="26"/>
      <c r="I35" s="26"/>
      <c r="J35" s="84"/>
      <c r="K35" s="84"/>
    </row>
    <row r="36" spans="1:11" ht="14.25" customHeight="1">
      <c r="A36" s="16" t="s">
        <v>75</v>
      </c>
      <c r="B36" s="146" t="s">
        <v>49</v>
      </c>
      <c r="C36" s="147"/>
      <c r="D36" s="148"/>
      <c r="E36" s="24">
        <f>E18</f>
        <v>106138.59740000001</v>
      </c>
      <c r="F36" s="26"/>
      <c r="G36" s="86"/>
      <c r="H36" s="26"/>
      <c r="I36" s="26"/>
      <c r="J36" s="84"/>
      <c r="K36" s="84"/>
    </row>
    <row r="37" spans="1:11" ht="25.5" customHeight="1">
      <c r="A37" s="18"/>
      <c r="B37" s="157" t="s">
        <v>29</v>
      </c>
      <c r="C37" s="158"/>
      <c r="D37" s="159"/>
      <c r="E37" s="77">
        <f>E20+E32</f>
        <v>6353618.92605</v>
      </c>
      <c r="F37" s="26"/>
      <c r="G37" s="26"/>
      <c r="H37" s="26"/>
      <c r="I37" s="26"/>
      <c r="J37" s="84"/>
      <c r="K37" s="84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375" style="0" customWidth="1"/>
    <col min="9" max="9" width="16.75390625" style="0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12.75">
      <c r="D2" s="134" t="s">
        <v>1</v>
      </c>
      <c r="E2" s="134"/>
    </row>
    <row r="3" spans="4:5" ht="12.75">
      <c r="D3" s="134" t="s">
        <v>80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>
      <c r="B6" s="188" t="s">
        <v>76</v>
      </c>
      <c r="C6" s="188"/>
      <c r="D6" s="188"/>
      <c r="E6" s="188"/>
    </row>
    <row r="7" spans="2:13" ht="15.75">
      <c r="B7" s="186" t="s">
        <v>42</v>
      </c>
      <c r="C7" s="186"/>
      <c r="D7" s="186"/>
      <c r="E7" s="186"/>
      <c r="J7" s="190"/>
      <c r="K7" s="190"/>
      <c r="L7" s="88"/>
      <c r="M7" s="88"/>
    </row>
    <row r="8" spans="2:13" ht="15.75">
      <c r="B8" s="2"/>
      <c r="C8" s="2"/>
      <c r="D8" s="52" t="s">
        <v>81</v>
      </c>
      <c r="E8" s="52"/>
      <c r="G8" s="191"/>
      <c r="H8" s="191"/>
      <c r="I8" s="191"/>
      <c r="J8" s="94"/>
      <c r="K8" s="95"/>
      <c r="L8" s="88"/>
      <c r="M8" s="88"/>
    </row>
    <row r="9" spans="2:13" ht="14.25" customHeight="1">
      <c r="B9" s="3"/>
      <c r="C9" s="5"/>
      <c r="D9" s="4"/>
      <c r="E9" s="5"/>
      <c r="F9" s="6"/>
      <c r="G9" s="88"/>
      <c r="H9" s="88"/>
      <c r="I9" s="88"/>
      <c r="J9" s="95"/>
      <c r="K9" s="95"/>
      <c r="L9" s="88"/>
      <c r="M9" s="88"/>
    </row>
    <row r="10" spans="1:13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89"/>
      <c r="H10" s="88"/>
      <c r="I10" s="88"/>
      <c r="J10" s="95"/>
      <c r="K10" s="95"/>
      <c r="L10" s="88"/>
      <c r="M10" s="88"/>
    </row>
    <row r="11" spans="1:13" ht="20.25" customHeight="1">
      <c r="A11" s="9"/>
      <c r="B11" s="131" t="s">
        <v>9</v>
      </c>
      <c r="C11" s="132"/>
      <c r="D11" s="133"/>
      <c r="E11" s="8">
        <f>E12+E13</f>
        <v>5836932.762000001</v>
      </c>
      <c r="G11" s="90"/>
      <c r="H11" s="88"/>
      <c r="I11" s="91"/>
      <c r="J11" s="90"/>
      <c r="K11" s="90"/>
      <c r="L11" s="88"/>
      <c r="M11" s="88"/>
    </row>
    <row r="12" spans="1:13" ht="15.75">
      <c r="A12" s="9"/>
      <c r="B12" s="131" t="s">
        <v>10</v>
      </c>
      <c r="C12" s="132"/>
      <c r="D12" s="133"/>
      <c r="E12" s="8">
        <f>E20</f>
        <v>2114266.7600000002</v>
      </c>
      <c r="G12" s="92"/>
      <c r="H12" s="88"/>
      <c r="I12" s="91"/>
      <c r="J12" s="92"/>
      <c r="K12" s="92"/>
      <c r="L12" s="88"/>
      <c r="M12" s="88"/>
    </row>
    <row r="13" spans="1:13" ht="15.75">
      <c r="A13" s="9"/>
      <c r="B13" s="131" t="s">
        <v>11</v>
      </c>
      <c r="C13" s="132"/>
      <c r="D13" s="133"/>
      <c r="E13" s="8">
        <f>E15+E16+E17+E18</f>
        <v>3722666.002000001</v>
      </c>
      <c r="G13" s="92"/>
      <c r="H13" s="88"/>
      <c r="I13" s="91"/>
      <c r="J13" s="92"/>
      <c r="K13" s="92"/>
      <c r="L13" s="88"/>
      <c r="M13" s="88"/>
    </row>
    <row r="14" spans="1:13" ht="12.75">
      <c r="A14" s="9"/>
      <c r="B14" s="140" t="s">
        <v>12</v>
      </c>
      <c r="C14" s="141"/>
      <c r="D14" s="142"/>
      <c r="E14" s="16"/>
      <c r="G14" s="93"/>
      <c r="H14" s="88"/>
      <c r="I14" s="87"/>
      <c r="J14" s="96"/>
      <c r="K14" s="95"/>
      <c r="L14" s="88"/>
      <c r="M14" s="88"/>
    </row>
    <row r="15" spans="1:13" ht="14.25">
      <c r="A15" s="9"/>
      <c r="B15" s="139" t="s">
        <v>47</v>
      </c>
      <c r="C15" s="139"/>
      <c r="D15" s="139"/>
      <c r="E15" s="8">
        <v>847570.4820000002</v>
      </c>
      <c r="G15" s="93"/>
      <c r="H15" s="88"/>
      <c r="I15" s="87"/>
      <c r="J15" s="96"/>
      <c r="K15" s="95"/>
      <c r="L15" s="88"/>
      <c r="M15" s="88"/>
    </row>
    <row r="16" spans="1:13" ht="14.25">
      <c r="A16" s="9"/>
      <c r="B16" s="139" t="s">
        <v>48</v>
      </c>
      <c r="C16" s="139"/>
      <c r="D16" s="139"/>
      <c r="E16" s="8">
        <v>874335.8580000002</v>
      </c>
      <c r="G16" s="93"/>
      <c r="H16" s="88"/>
      <c r="I16" s="87"/>
      <c r="J16" s="96"/>
      <c r="K16" s="95"/>
      <c r="L16" s="88"/>
      <c r="M16" s="88"/>
    </row>
    <row r="17" spans="1:13" ht="14.25">
      <c r="A17" s="9"/>
      <c r="B17" s="146" t="s">
        <v>15</v>
      </c>
      <c r="C17" s="147"/>
      <c r="D17" s="148"/>
      <c r="E17" s="8">
        <v>1897955.4990000003</v>
      </c>
      <c r="G17" s="93"/>
      <c r="H17" s="88"/>
      <c r="I17" s="87"/>
      <c r="J17" s="96"/>
      <c r="K17" s="95"/>
      <c r="L17" s="88"/>
      <c r="M17" s="88"/>
    </row>
    <row r="18" spans="1:13" ht="15" customHeight="1">
      <c r="A18" s="9"/>
      <c r="B18" s="146" t="s">
        <v>49</v>
      </c>
      <c r="C18" s="147"/>
      <c r="D18" s="148"/>
      <c r="E18" s="8">
        <v>102804.16300000003</v>
      </c>
      <c r="G18" s="93"/>
      <c r="H18" s="88"/>
      <c r="I18" s="87"/>
      <c r="J18" s="96"/>
      <c r="K18" s="95"/>
      <c r="L18" s="88"/>
      <c r="M18" s="88"/>
    </row>
    <row r="19" spans="1:13" ht="24" customHeight="1">
      <c r="A19" s="18"/>
      <c r="B19" s="136" t="s">
        <v>45</v>
      </c>
      <c r="C19" s="137"/>
      <c r="D19" s="138"/>
      <c r="E19" s="58" t="s">
        <v>50</v>
      </c>
      <c r="F19" s="59"/>
      <c r="G19" s="88"/>
      <c r="H19" s="88"/>
      <c r="I19" s="88"/>
      <c r="J19" s="95"/>
      <c r="K19" s="95"/>
      <c r="L19" s="88"/>
      <c r="M19" s="88"/>
    </row>
    <row r="20" spans="1:13" ht="18" customHeight="1">
      <c r="A20" s="60" t="s">
        <v>51</v>
      </c>
      <c r="B20" s="175" t="s">
        <v>52</v>
      </c>
      <c r="C20" s="176"/>
      <c r="D20" s="177"/>
      <c r="E20" s="8">
        <f>E21+E22+E24+E25+E26+E27+E28+E29+E30+E31+E23</f>
        <v>2114266.7600000002</v>
      </c>
      <c r="F20" s="59"/>
      <c r="G20" s="56"/>
      <c r="I20" s="10"/>
      <c r="J20" s="97"/>
      <c r="K20" s="98"/>
      <c r="L20" s="88"/>
      <c r="M20" s="88"/>
    </row>
    <row r="21" spans="1:13" ht="27.75" customHeight="1">
      <c r="A21" s="63" t="s">
        <v>53</v>
      </c>
      <c r="B21" s="180" t="s">
        <v>54</v>
      </c>
      <c r="C21" s="181"/>
      <c r="D21" s="182"/>
      <c r="E21" s="102">
        <v>257962.20000000004</v>
      </c>
      <c r="F21" s="100"/>
      <c r="G21" s="101"/>
      <c r="H21" s="59"/>
      <c r="I21" s="99"/>
      <c r="J21" s="97"/>
      <c r="K21" s="98"/>
      <c r="L21" s="88"/>
      <c r="M21" s="88"/>
    </row>
    <row r="22" spans="1:13" ht="26.25" customHeight="1">
      <c r="A22" s="64" t="s">
        <v>55</v>
      </c>
      <c r="B22" s="149" t="s">
        <v>56</v>
      </c>
      <c r="C22" s="150"/>
      <c r="D22" s="151"/>
      <c r="E22" s="103">
        <v>0</v>
      </c>
      <c r="F22" s="59"/>
      <c r="G22" s="56"/>
      <c r="I22" s="10"/>
      <c r="J22" s="96"/>
      <c r="K22" s="95"/>
      <c r="L22" s="88"/>
      <c r="M22" s="88"/>
    </row>
    <row r="23" spans="1:13" ht="26.25" customHeight="1">
      <c r="A23" s="64" t="s">
        <v>57</v>
      </c>
      <c r="B23" s="149" t="s">
        <v>58</v>
      </c>
      <c r="C23" s="150"/>
      <c r="D23" s="151"/>
      <c r="E23" s="103">
        <v>0</v>
      </c>
      <c r="F23" s="59"/>
      <c r="G23" s="56"/>
      <c r="I23" s="10"/>
      <c r="J23" s="96"/>
      <c r="K23" s="95"/>
      <c r="L23" s="88"/>
      <c r="M23" s="88"/>
    </row>
    <row r="24" spans="1:14" ht="104.25" customHeight="1">
      <c r="A24" s="63" t="s">
        <v>59</v>
      </c>
      <c r="B24" s="149" t="s">
        <v>82</v>
      </c>
      <c r="C24" s="155"/>
      <c r="D24" s="156"/>
      <c r="E24" s="103">
        <v>606689.2599999999</v>
      </c>
      <c r="F24" s="59"/>
      <c r="G24" s="56"/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60" t="s">
        <v>62</v>
      </c>
      <c r="C25" s="161"/>
      <c r="D25" s="162"/>
      <c r="E25" s="104">
        <v>136505.11</v>
      </c>
      <c r="G25" s="56"/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192" t="s">
        <v>83</v>
      </c>
      <c r="C26" s="193"/>
      <c r="D26" s="194"/>
      <c r="E26" s="104">
        <v>238212.32</v>
      </c>
      <c r="G26" s="56"/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192" t="s">
        <v>84</v>
      </c>
      <c r="C27" s="193"/>
      <c r="D27" s="194"/>
      <c r="E27" s="104">
        <v>112415.2</v>
      </c>
      <c r="G27" s="56"/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60" t="s">
        <v>64</v>
      </c>
      <c r="C28" s="161"/>
      <c r="D28" s="162"/>
      <c r="E28" s="104">
        <v>119356.54000000001</v>
      </c>
      <c r="G28" s="56"/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60" t="s">
        <v>66</v>
      </c>
      <c r="C29" s="161"/>
      <c r="D29" s="162"/>
      <c r="E29" s="104">
        <v>118437.60000000002</v>
      </c>
      <c r="G29" s="56"/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160" t="s">
        <v>27</v>
      </c>
      <c r="C30" s="161"/>
      <c r="D30" s="162"/>
      <c r="E30" s="104">
        <v>14806.370000000003</v>
      </c>
      <c r="G30" s="56"/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63" t="s">
        <v>69</v>
      </c>
      <c r="C31" s="164"/>
      <c r="D31" s="165"/>
      <c r="E31" s="104">
        <v>509882.16</v>
      </c>
      <c r="G31" s="56"/>
      <c r="I31" s="10"/>
      <c r="J31" s="81"/>
      <c r="K31" s="84"/>
      <c r="L31" s="71"/>
      <c r="M31" s="26"/>
      <c r="N31" s="26"/>
    </row>
    <row r="32" spans="1:7" ht="12.75">
      <c r="A32" s="16"/>
      <c r="B32" s="166"/>
      <c r="C32" s="167"/>
      <c r="D32" s="168"/>
      <c r="E32" s="74"/>
      <c r="G32" s="85"/>
    </row>
    <row r="33" spans="1:7" ht="19.5" customHeight="1">
      <c r="A33" s="60" t="s">
        <v>70</v>
      </c>
      <c r="B33" s="175" t="s">
        <v>71</v>
      </c>
      <c r="C33" s="176"/>
      <c r="D33" s="177"/>
      <c r="E33" s="22">
        <f>E34+E35+E36+E37</f>
        <v>3722666.002000001</v>
      </c>
      <c r="G33" s="85"/>
    </row>
    <row r="34" spans="1:11" ht="14.25">
      <c r="A34" s="16" t="s">
        <v>72</v>
      </c>
      <c r="B34" s="139" t="s">
        <v>47</v>
      </c>
      <c r="C34" s="139"/>
      <c r="D34" s="139"/>
      <c r="E34" s="24">
        <f>E15</f>
        <v>847570.4820000002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39" t="s">
        <v>48</v>
      </c>
      <c r="C35" s="139"/>
      <c r="D35" s="139"/>
      <c r="E35" s="24">
        <f>E16</f>
        <v>874335.8580000002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46" t="s">
        <v>15</v>
      </c>
      <c r="C36" s="147"/>
      <c r="D36" s="148"/>
      <c r="E36" s="24">
        <f>E17</f>
        <v>1897955.4990000003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46" t="s">
        <v>49</v>
      </c>
      <c r="C37" s="147"/>
      <c r="D37" s="148"/>
      <c r="E37" s="24">
        <f>E18</f>
        <v>102804.16300000003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57" t="s">
        <v>29</v>
      </c>
      <c r="C38" s="158"/>
      <c r="D38" s="159"/>
      <c r="E38" s="77">
        <f>E20+E33</f>
        <v>5836932.762000001</v>
      </c>
      <c r="F38" s="26"/>
      <c r="G38" s="26"/>
      <c r="H38" s="26"/>
      <c r="I38" s="26"/>
      <c r="J38" s="84"/>
      <c r="K38" s="84"/>
    </row>
    <row r="41" ht="12.75">
      <c r="B41" t="s">
        <v>30</v>
      </c>
    </row>
    <row r="42" ht="12.75">
      <c r="B42" t="s">
        <v>31</v>
      </c>
    </row>
  </sheetData>
  <sheetProtection/>
  <mergeCells count="37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B20:D20"/>
    <mergeCell ref="B21:D21"/>
    <mergeCell ref="B14:D14"/>
    <mergeCell ref="B15:D15"/>
    <mergeCell ref="B16:D16"/>
    <mergeCell ref="B17:D17"/>
    <mergeCell ref="B18:D18"/>
    <mergeCell ref="B19:D19"/>
    <mergeCell ref="B33:D33"/>
    <mergeCell ref="B22:D22"/>
    <mergeCell ref="B23:D23"/>
    <mergeCell ref="B24:D24"/>
    <mergeCell ref="B25:D25"/>
    <mergeCell ref="B26:D26"/>
    <mergeCell ref="B27:D27"/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375" style="0" hidden="1" customWidth="1"/>
    <col min="8" max="8" width="0" style="0" hidden="1" customWidth="1"/>
    <col min="9" max="9" width="16.75390625" style="0" hidden="1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33" customHeight="1">
      <c r="D2" s="195" t="s">
        <v>95</v>
      </c>
      <c r="E2" s="195"/>
    </row>
    <row r="3" spans="4:5" ht="12.75">
      <c r="D3" s="134" t="s">
        <v>88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>
      <c r="B6" s="188" t="s">
        <v>76</v>
      </c>
      <c r="C6" s="188"/>
      <c r="D6" s="188"/>
      <c r="E6" s="188"/>
    </row>
    <row r="7" spans="2:13" ht="15.75">
      <c r="B7" s="186" t="s">
        <v>42</v>
      </c>
      <c r="C7" s="186"/>
      <c r="D7" s="186"/>
      <c r="E7" s="186"/>
      <c r="J7" s="190"/>
      <c r="K7" s="190"/>
      <c r="L7" s="88"/>
      <c r="M7" s="88"/>
    </row>
    <row r="8" spans="2:13" ht="15.75">
      <c r="B8" s="2"/>
      <c r="C8" s="2"/>
      <c r="D8" s="52" t="s">
        <v>87</v>
      </c>
      <c r="E8" s="52"/>
      <c r="G8" s="191"/>
      <c r="H8" s="191"/>
      <c r="I8" s="191"/>
      <c r="J8" s="94"/>
      <c r="K8" s="95"/>
      <c r="L8" s="88"/>
      <c r="M8" s="88"/>
    </row>
    <row r="9" spans="2:13" ht="14.25" customHeight="1">
      <c r="B9" s="3"/>
      <c r="C9" s="5"/>
      <c r="D9" s="4"/>
      <c r="E9" s="5"/>
      <c r="F9" s="6"/>
      <c r="G9" s="88">
        <v>8364.2</v>
      </c>
      <c r="H9" s="88"/>
      <c r="I9" s="88"/>
      <c r="J9" s="95"/>
      <c r="K9" s="95"/>
      <c r="L9" s="88"/>
      <c r="M9" s="88"/>
    </row>
    <row r="10" spans="1:13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89"/>
      <c r="H10" s="88"/>
      <c r="I10" s="88"/>
      <c r="J10" s="95"/>
      <c r="K10" s="95"/>
      <c r="L10" s="88"/>
      <c r="M10" s="88"/>
    </row>
    <row r="11" spans="1:13" ht="20.25" customHeight="1">
      <c r="A11" s="9"/>
      <c r="B11" s="131" t="s">
        <v>9</v>
      </c>
      <c r="C11" s="132"/>
      <c r="D11" s="133"/>
      <c r="E11" s="8">
        <f>E12+E13</f>
        <v>6519500.866200001</v>
      </c>
      <c r="G11" s="90"/>
      <c r="H11" s="88"/>
      <c r="I11" s="91"/>
      <c r="J11" s="90"/>
      <c r="K11" s="90"/>
      <c r="L11" s="88"/>
      <c r="M11" s="88"/>
    </row>
    <row r="12" spans="1:13" ht="15.75">
      <c r="A12" s="9"/>
      <c r="B12" s="131" t="s">
        <v>10</v>
      </c>
      <c r="C12" s="132"/>
      <c r="D12" s="133"/>
      <c r="E12" s="8">
        <f>E20</f>
        <v>2424568.264</v>
      </c>
      <c r="G12" s="92"/>
      <c r="H12" s="88"/>
      <c r="I12" s="91"/>
      <c r="J12" s="92"/>
      <c r="K12" s="92"/>
      <c r="L12" s="88"/>
      <c r="M12" s="88"/>
    </row>
    <row r="13" spans="1:13" ht="15.75">
      <c r="A13" s="9"/>
      <c r="B13" s="131" t="s">
        <v>11</v>
      </c>
      <c r="C13" s="132"/>
      <c r="D13" s="133"/>
      <c r="E13" s="8">
        <f>E15+E16+E17+E18</f>
        <v>4094932.602200001</v>
      </c>
      <c r="G13" s="92"/>
      <c r="H13" s="88"/>
      <c r="I13" s="91"/>
      <c r="J13" s="92"/>
      <c r="K13" s="92"/>
      <c r="L13" s="88"/>
      <c r="M13" s="88"/>
    </row>
    <row r="14" spans="1:13" ht="12.75">
      <c r="A14" s="9"/>
      <c r="B14" s="140" t="s">
        <v>12</v>
      </c>
      <c r="C14" s="141"/>
      <c r="D14" s="142"/>
      <c r="E14" s="16"/>
      <c r="G14" s="93"/>
      <c r="H14" s="88"/>
      <c r="I14" s="87"/>
      <c r="J14" s="96"/>
      <c r="K14" s="95"/>
      <c r="L14" s="88"/>
      <c r="M14" s="88"/>
    </row>
    <row r="15" spans="1:13" ht="14.25">
      <c r="A15" s="9"/>
      <c r="B15" s="139" t="s">
        <v>47</v>
      </c>
      <c r="C15" s="139"/>
      <c r="D15" s="139"/>
      <c r="E15" s="8">
        <f>1.1*'2016г.'!E15</f>
        <v>932327.5302000003</v>
      </c>
      <c r="G15" s="93"/>
      <c r="H15" s="88"/>
      <c r="I15" s="87" t="s">
        <v>89</v>
      </c>
      <c r="J15" s="96"/>
      <c r="K15" s="95"/>
      <c r="L15" s="88"/>
      <c r="M15" s="88"/>
    </row>
    <row r="16" spans="1:13" ht="14.25">
      <c r="A16" s="9"/>
      <c r="B16" s="139" t="s">
        <v>48</v>
      </c>
      <c r="C16" s="139"/>
      <c r="D16" s="139"/>
      <c r="E16" s="8">
        <f>1.1*'2016г.'!E16</f>
        <v>961769.4438000004</v>
      </c>
      <c r="G16" s="93"/>
      <c r="H16" s="88"/>
      <c r="I16" s="87"/>
      <c r="J16" s="96"/>
      <c r="K16" s="95"/>
      <c r="L16" s="88"/>
      <c r="M16" s="88"/>
    </row>
    <row r="17" spans="1:13" ht="14.25">
      <c r="A17" s="9"/>
      <c r="B17" s="146" t="s">
        <v>15</v>
      </c>
      <c r="C17" s="147"/>
      <c r="D17" s="148"/>
      <c r="E17" s="8">
        <f>1.1*'2016г.'!E17</f>
        <v>2087751.0489000005</v>
      </c>
      <c r="G17" s="93"/>
      <c r="H17" s="88"/>
      <c r="I17" s="87"/>
      <c r="J17" s="96"/>
      <c r="K17" s="95"/>
      <c r="L17" s="88"/>
      <c r="M17" s="88"/>
    </row>
    <row r="18" spans="1:13" ht="15" customHeight="1">
      <c r="A18" s="9"/>
      <c r="B18" s="146" t="s">
        <v>49</v>
      </c>
      <c r="C18" s="147"/>
      <c r="D18" s="148"/>
      <c r="E18" s="8">
        <f>1.1*'2016г.'!E18</f>
        <v>113084.57930000004</v>
      </c>
      <c r="G18" s="93"/>
      <c r="H18" s="88"/>
      <c r="I18" s="87"/>
      <c r="J18" s="96"/>
      <c r="K18" s="95"/>
      <c r="L18" s="88"/>
      <c r="M18" s="88"/>
    </row>
    <row r="19" spans="1:13" ht="24" customHeight="1">
      <c r="A19" s="18"/>
      <c r="B19" s="136" t="s">
        <v>45</v>
      </c>
      <c r="C19" s="137"/>
      <c r="D19" s="138"/>
      <c r="E19" s="58" t="s">
        <v>50</v>
      </c>
      <c r="F19" s="59"/>
      <c r="G19" s="88"/>
      <c r="H19" s="88"/>
      <c r="I19" s="88"/>
      <c r="J19" s="95"/>
      <c r="K19" s="95"/>
      <c r="L19" s="88"/>
      <c r="M19" s="88"/>
    </row>
    <row r="20" spans="1:13" ht="18" customHeight="1">
      <c r="A20" s="60" t="s">
        <v>51</v>
      </c>
      <c r="B20" s="175" t="s">
        <v>52</v>
      </c>
      <c r="C20" s="176"/>
      <c r="D20" s="177"/>
      <c r="E20" s="8">
        <f>E21+E22+E24+E25+E26+E27+E28+E29+E30+E31+E23</f>
        <v>2424568.264</v>
      </c>
      <c r="F20" s="59"/>
      <c r="G20" s="56"/>
      <c r="I20" s="10"/>
      <c r="J20" s="97"/>
      <c r="K20" s="98"/>
      <c r="L20" s="88"/>
      <c r="M20" s="88"/>
    </row>
    <row r="21" spans="1:13" ht="27.75" customHeight="1">
      <c r="A21" s="63" t="s">
        <v>53</v>
      </c>
      <c r="B21" s="180" t="s">
        <v>54</v>
      </c>
      <c r="C21" s="181"/>
      <c r="D21" s="182"/>
      <c r="E21" s="102">
        <v>265600.96</v>
      </c>
      <c r="F21" s="100"/>
      <c r="G21" s="101"/>
      <c r="H21" s="59"/>
      <c r="I21" s="99" t="s">
        <v>90</v>
      </c>
      <c r="J21" s="97"/>
      <c r="K21" s="98"/>
      <c r="L21" s="88"/>
      <c r="M21" s="88"/>
    </row>
    <row r="22" spans="1:13" ht="26.25" customHeight="1">
      <c r="A22" s="64" t="s">
        <v>55</v>
      </c>
      <c r="B22" s="149" t="s">
        <v>56</v>
      </c>
      <c r="C22" s="150"/>
      <c r="D22" s="151"/>
      <c r="E22" s="103">
        <v>0</v>
      </c>
      <c r="F22" s="59"/>
      <c r="G22" s="56">
        <v>0.34</v>
      </c>
      <c r="I22" s="10"/>
      <c r="J22" s="96"/>
      <c r="K22" s="95"/>
      <c r="L22" s="88"/>
      <c r="M22" s="88"/>
    </row>
    <row r="23" spans="1:13" ht="26.25" customHeight="1">
      <c r="A23" s="64" t="s">
        <v>57</v>
      </c>
      <c r="B23" s="149" t="s">
        <v>58</v>
      </c>
      <c r="C23" s="150"/>
      <c r="D23" s="151"/>
      <c r="E23" s="103">
        <v>0</v>
      </c>
      <c r="F23" s="59"/>
      <c r="G23" s="56">
        <v>0.44</v>
      </c>
      <c r="I23" s="10"/>
      <c r="J23" s="96"/>
      <c r="K23" s="95"/>
      <c r="L23" s="88"/>
      <c r="M23" s="88"/>
    </row>
    <row r="24" spans="1:14" ht="104.25" customHeight="1">
      <c r="A24" s="63" t="s">
        <v>59</v>
      </c>
      <c r="B24" s="149" t="s">
        <v>82</v>
      </c>
      <c r="C24" s="155"/>
      <c r="D24" s="156"/>
      <c r="E24" s="103">
        <f aca="true" t="shared" si="0" ref="E24:E31">G$9*G24*12</f>
        <v>490811.25600000005</v>
      </c>
      <c r="F24" s="59"/>
      <c r="G24" s="56">
        <v>4.89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60" t="s">
        <v>62</v>
      </c>
      <c r="C25" s="161"/>
      <c r="D25" s="162"/>
      <c r="E25" s="103">
        <f t="shared" si="0"/>
        <v>152563.008</v>
      </c>
      <c r="G25" s="56">
        <v>1.52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192" t="s">
        <v>83</v>
      </c>
      <c r="C26" s="193"/>
      <c r="D26" s="194"/>
      <c r="E26" s="103">
        <f t="shared" si="0"/>
        <v>372374.184</v>
      </c>
      <c r="G26" s="56">
        <v>3.71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192" t="s">
        <v>84</v>
      </c>
      <c r="C27" s="193"/>
      <c r="D27" s="194"/>
      <c r="E27" s="103">
        <f t="shared" si="0"/>
        <v>179663.016</v>
      </c>
      <c r="G27" s="56">
        <v>1.79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60" t="s">
        <v>64</v>
      </c>
      <c r="C28" s="161"/>
      <c r="D28" s="162"/>
      <c r="E28" s="103">
        <f t="shared" si="0"/>
        <v>136503.744</v>
      </c>
      <c r="G28" s="56">
        <v>1.36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60" t="s">
        <v>66</v>
      </c>
      <c r="C29" s="161"/>
      <c r="D29" s="162"/>
      <c r="E29" s="103">
        <f t="shared" si="0"/>
        <v>229848.21600000004</v>
      </c>
      <c r="G29" s="56">
        <v>2.29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192" t="s">
        <v>92</v>
      </c>
      <c r="C30" s="161"/>
      <c r="D30" s="162"/>
      <c r="E30" s="103">
        <f t="shared" si="0"/>
        <v>11040.744000000002</v>
      </c>
      <c r="G30" s="56">
        <v>0.11</v>
      </c>
      <c r="I30" s="10" t="s">
        <v>91</v>
      </c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63" t="s">
        <v>69</v>
      </c>
      <c r="C31" s="164"/>
      <c r="D31" s="165"/>
      <c r="E31" s="103">
        <f t="shared" si="0"/>
        <v>586163.1359999999</v>
      </c>
      <c r="G31" s="56">
        <v>5.84</v>
      </c>
      <c r="I31" s="10"/>
      <c r="J31" s="81"/>
      <c r="K31" s="84"/>
      <c r="L31" s="71"/>
      <c r="M31" s="26"/>
      <c r="N31" s="26"/>
    </row>
    <row r="32" spans="1:7" ht="12.75">
      <c r="A32" s="16"/>
      <c r="B32" s="166"/>
      <c r="C32" s="167"/>
      <c r="D32" s="168"/>
      <c r="E32" s="74"/>
      <c r="G32" s="85"/>
    </row>
    <row r="33" spans="1:7" ht="19.5" customHeight="1">
      <c r="A33" s="60" t="s">
        <v>70</v>
      </c>
      <c r="B33" s="175" t="s">
        <v>71</v>
      </c>
      <c r="C33" s="176"/>
      <c r="D33" s="177"/>
      <c r="E33" s="22">
        <f>E34+E35+E36+E37</f>
        <v>4094932.602200001</v>
      </c>
      <c r="G33" s="85"/>
    </row>
    <row r="34" spans="1:11" ht="14.25">
      <c r="A34" s="16" t="s">
        <v>72</v>
      </c>
      <c r="B34" s="139" t="s">
        <v>47</v>
      </c>
      <c r="C34" s="139"/>
      <c r="D34" s="139"/>
      <c r="E34" s="24">
        <f>E15</f>
        <v>932327.5302000003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39" t="s">
        <v>48</v>
      </c>
      <c r="C35" s="139"/>
      <c r="D35" s="139"/>
      <c r="E35" s="24">
        <f>E16</f>
        <v>961769.4438000004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46" t="s">
        <v>15</v>
      </c>
      <c r="C36" s="147"/>
      <c r="D36" s="148"/>
      <c r="E36" s="24">
        <f>E17</f>
        <v>2087751.0489000005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46" t="s">
        <v>49</v>
      </c>
      <c r="C37" s="147"/>
      <c r="D37" s="148"/>
      <c r="E37" s="24">
        <f>E18</f>
        <v>113084.57930000004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57" t="s">
        <v>29</v>
      </c>
      <c r="C38" s="158"/>
      <c r="D38" s="159"/>
      <c r="E38" s="77">
        <f>E20+E33</f>
        <v>6519500.866200001</v>
      </c>
      <c r="F38" s="26"/>
      <c r="G38" s="26"/>
      <c r="H38" s="26"/>
      <c r="I38" s="26"/>
      <c r="J38" s="84"/>
      <c r="K38" s="84"/>
    </row>
    <row r="41" spans="2:4" ht="12.75">
      <c r="B41" t="s">
        <v>93</v>
      </c>
      <c r="D41" t="s">
        <v>94</v>
      </c>
    </row>
  </sheetData>
  <sheetProtection/>
  <mergeCells count="37">
    <mergeCell ref="B38:D38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37" bottom="0.2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7.375" style="0" hidden="1" customWidth="1"/>
    <col min="8" max="8" width="9.125" style="0" hidden="1" customWidth="1"/>
    <col min="9" max="9" width="16.75390625" style="0" hidden="1" customWidth="1"/>
    <col min="10" max="10" width="11.125" style="78" customWidth="1"/>
    <col min="11" max="11" width="12.875" style="78" customWidth="1"/>
    <col min="12" max="12" width="11.375" style="0" customWidth="1"/>
  </cols>
  <sheetData>
    <row r="1" spans="4:5" ht="12.75">
      <c r="D1" s="134" t="s">
        <v>0</v>
      </c>
      <c r="E1" s="134"/>
    </row>
    <row r="2" spans="4:5" ht="33" customHeight="1">
      <c r="D2" s="195" t="s">
        <v>95</v>
      </c>
      <c r="E2" s="195"/>
    </row>
    <row r="3" spans="4:5" ht="12.75">
      <c r="D3" s="134" t="s">
        <v>96</v>
      </c>
      <c r="E3" s="134"/>
    </row>
    <row r="5" spans="2:5" ht="15.75" customHeight="1">
      <c r="B5" s="135" t="s">
        <v>40</v>
      </c>
      <c r="C5" s="135"/>
      <c r="D5" s="135"/>
      <c r="E5" s="135"/>
    </row>
    <row r="6" spans="2:5" ht="15.75">
      <c r="B6" s="188" t="s">
        <v>76</v>
      </c>
      <c r="C6" s="188"/>
      <c r="D6" s="188"/>
      <c r="E6" s="188"/>
    </row>
    <row r="7" spans="2:13" ht="15.75">
      <c r="B7" s="186" t="s">
        <v>42</v>
      </c>
      <c r="C7" s="186"/>
      <c r="D7" s="186"/>
      <c r="E7" s="186"/>
      <c r="J7" s="190"/>
      <c r="K7" s="190"/>
      <c r="L7" s="88"/>
      <c r="M7" s="88"/>
    </row>
    <row r="8" spans="2:13" ht="15.75">
      <c r="B8" s="2"/>
      <c r="C8" s="2"/>
      <c r="D8" s="52" t="s">
        <v>98</v>
      </c>
      <c r="E8" s="52"/>
      <c r="G8" s="191"/>
      <c r="H8" s="191"/>
      <c r="I8" s="191"/>
      <c r="J8" s="94"/>
      <c r="K8" s="95"/>
      <c r="L8" s="88"/>
      <c r="M8" s="88"/>
    </row>
    <row r="9" spans="2:13" ht="14.25" customHeight="1">
      <c r="B9" s="3"/>
      <c r="C9" s="5"/>
      <c r="D9" s="4"/>
      <c r="E9" s="5"/>
      <c r="F9" s="6"/>
      <c r="G9" s="88">
        <v>8364.2</v>
      </c>
      <c r="H9" s="88"/>
      <c r="I9" s="88"/>
      <c r="J9" s="95"/>
      <c r="K9" s="95"/>
      <c r="L9" s="88"/>
      <c r="M9" s="88"/>
    </row>
    <row r="10" spans="1:13" ht="24.75" customHeight="1">
      <c r="A10" s="18" t="s">
        <v>44</v>
      </c>
      <c r="B10" s="136" t="s">
        <v>45</v>
      </c>
      <c r="C10" s="137"/>
      <c r="D10" s="138"/>
      <c r="E10" s="53" t="s">
        <v>46</v>
      </c>
      <c r="G10" s="89"/>
      <c r="H10" s="88"/>
      <c r="I10" s="88"/>
      <c r="J10" s="95"/>
      <c r="K10" s="95"/>
      <c r="L10" s="88"/>
      <c r="M10" s="88"/>
    </row>
    <row r="11" spans="1:13" ht="20.25" customHeight="1">
      <c r="A11" s="9"/>
      <c r="B11" s="131" t="s">
        <v>9</v>
      </c>
      <c r="C11" s="132"/>
      <c r="D11" s="133"/>
      <c r="E11" s="8">
        <f>E12+E13</f>
        <v>7296505.414420001</v>
      </c>
      <c r="G11" s="90"/>
      <c r="H11" s="88"/>
      <c r="I11" s="91"/>
      <c r="J11" s="90"/>
      <c r="K11" s="90"/>
      <c r="L11" s="88"/>
      <c r="M11" s="88"/>
    </row>
    <row r="12" spans="1:13" ht="15.75">
      <c r="A12" s="9"/>
      <c r="B12" s="131" t="s">
        <v>10</v>
      </c>
      <c r="C12" s="132"/>
      <c r="D12" s="133"/>
      <c r="E12" s="8">
        <f>E20</f>
        <v>2792079.5519999997</v>
      </c>
      <c r="G12" s="92"/>
      <c r="H12" s="88"/>
      <c r="I12" s="91"/>
      <c r="J12" s="92"/>
      <c r="K12" s="92"/>
      <c r="L12" s="88"/>
      <c r="M12" s="88"/>
    </row>
    <row r="13" spans="1:13" ht="15.75">
      <c r="A13" s="9"/>
      <c r="B13" s="131" t="s">
        <v>11</v>
      </c>
      <c r="C13" s="132"/>
      <c r="D13" s="133"/>
      <c r="E13" s="8">
        <f>E15+E16+E17+E18</f>
        <v>4504425.862420002</v>
      </c>
      <c r="G13" s="92"/>
      <c r="H13" s="88"/>
      <c r="I13" s="91"/>
      <c r="J13" s="92"/>
      <c r="K13" s="92"/>
      <c r="L13" s="88"/>
      <c r="M13" s="88"/>
    </row>
    <row r="14" spans="1:13" ht="12.75">
      <c r="A14" s="9"/>
      <c r="B14" s="140" t="s">
        <v>12</v>
      </c>
      <c r="C14" s="141"/>
      <c r="D14" s="142"/>
      <c r="E14" s="16"/>
      <c r="G14" s="93"/>
      <c r="H14" s="88"/>
      <c r="I14" s="87"/>
      <c r="J14" s="96"/>
      <c r="K14" s="95"/>
      <c r="L14" s="88"/>
      <c r="M14" s="88"/>
    </row>
    <row r="15" spans="1:13" ht="14.25">
      <c r="A15" s="9"/>
      <c r="B15" s="139" t="s">
        <v>47</v>
      </c>
      <c r="C15" s="139"/>
      <c r="D15" s="139"/>
      <c r="E15" s="8">
        <f>'2017г.'!E15*1.1</f>
        <v>1025560.2832200003</v>
      </c>
      <c r="G15" s="93"/>
      <c r="H15" s="88"/>
      <c r="I15" s="87" t="s">
        <v>89</v>
      </c>
      <c r="J15" s="96"/>
      <c r="K15" s="95"/>
      <c r="L15" s="88"/>
      <c r="M15" s="88"/>
    </row>
    <row r="16" spans="1:13" ht="14.25">
      <c r="A16" s="9"/>
      <c r="B16" s="139" t="s">
        <v>48</v>
      </c>
      <c r="C16" s="139"/>
      <c r="D16" s="139"/>
      <c r="E16" s="8">
        <f>'2017г.'!E16*1.1</f>
        <v>1057946.3881800005</v>
      </c>
      <c r="G16" s="93"/>
      <c r="H16" s="88"/>
      <c r="I16" s="87"/>
      <c r="J16" s="96"/>
      <c r="K16" s="95"/>
      <c r="L16" s="88"/>
      <c r="M16" s="88"/>
    </row>
    <row r="17" spans="1:13" ht="14.25">
      <c r="A17" s="9"/>
      <c r="B17" s="146" t="s">
        <v>15</v>
      </c>
      <c r="C17" s="147"/>
      <c r="D17" s="148"/>
      <c r="E17" s="8">
        <f>'2017г.'!E17*1.1</f>
        <v>2296526.153790001</v>
      </c>
      <c r="G17" s="93"/>
      <c r="H17" s="88"/>
      <c r="I17" s="87"/>
      <c r="J17" s="96"/>
      <c r="K17" s="95"/>
      <c r="L17" s="88"/>
      <c r="M17" s="88"/>
    </row>
    <row r="18" spans="1:13" ht="15" customHeight="1">
      <c r="A18" s="9"/>
      <c r="B18" s="146" t="s">
        <v>49</v>
      </c>
      <c r="C18" s="147"/>
      <c r="D18" s="148"/>
      <c r="E18" s="8">
        <f>'2017г.'!E18*1.1</f>
        <v>124393.03723000006</v>
      </c>
      <c r="G18" s="93"/>
      <c r="H18" s="88"/>
      <c r="I18" s="87"/>
      <c r="J18" s="96"/>
      <c r="K18" s="95"/>
      <c r="L18" s="88"/>
      <c r="M18" s="88"/>
    </row>
    <row r="19" spans="1:13" ht="24" customHeight="1">
      <c r="A19" s="18"/>
      <c r="B19" s="136" t="s">
        <v>45</v>
      </c>
      <c r="C19" s="137"/>
      <c r="D19" s="138"/>
      <c r="E19" s="58" t="s">
        <v>50</v>
      </c>
      <c r="F19" s="59"/>
      <c r="G19" s="88"/>
      <c r="H19" s="88"/>
      <c r="I19" s="88"/>
      <c r="J19" s="95"/>
      <c r="K19" s="95"/>
      <c r="L19" s="88"/>
      <c r="M19" s="88"/>
    </row>
    <row r="20" spans="1:13" ht="18" customHeight="1">
      <c r="A20" s="60" t="s">
        <v>51</v>
      </c>
      <c r="B20" s="175" t="s">
        <v>52</v>
      </c>
      <c r="C20" s="176"/>
      <c r="D20" s="177"/>
      <c r="E20" s="8">
        <f>E21+E22+E24+E25+E26+E27+E28+E29+E30+E31+E23</f>
        <v>2792079.5519999997</v>
      </c>
      <c r="F20" s="59"/>
      <c r="G20" s="56"/>
      <c r="I20" s="10"/>
      <c r="J20" s="97"/>
      <c r="K20" s="98"/>
      <c r="L20" s="88"/>
      <c r="M20" s="88"/>
    </row>
    <row r="21" spans="1:13" ht="27.75" customHeight="1">
      <c r="A21" s="63" t="s">
        <v>53</v>
      </c>
      <c r="B21" s="180" t="s">
        <v>54</v>
      </c>
      <c r="C21" s="181"/>
      <c r="D21" s="182"/>
      <c r="E21" s="102">
        <v>279808.44</v>
      </c>
      <c r="F21" s="100"/>
      <c r="H21" s="59"/>
      <c r="I21" s="105" t="s">
        <v>99</v>
      </c>
      <c r="J21" s="97"/>
      <c r="K21" s="98"/>
      <c r="L21" s="88"/>
      <c r="M21" s="88"/>
    </row>
    <row r="22" spans="1:13" ht="26.25" customHeight="1">
      <c r="A22" s="64" t="s">
        <v>55</v>
      </c>
      <c r="B22" s="149" t="s">
        <v>56</v>
      </c>
      <c r="C22" s="150"/>
      <c r="D22" s="151"/>
      <c r="E22" s="103">
        <v>0</v>
      </c>
      <c r="F22" s="59"/>
      <c r="G22" s="56">
        <v>0.34</v>
      </c>
      <c r="I22" s="10"/>
      <c r="J22" s="96"/>
      <c r="K22" s="95"/>
      <c r="L22" s="88"/>
      <c r="M22" s="88"/>
    </row>
    <row r="23" spans="1:13" ht="26.25" customHeight="1">
      <c r="A23" s="64" t="s">
        <v>57</v>
      </c>
      <c r="B23" s="149" t="s">
        <v>58</v>
      </c>
      <c r="C23" s="150"/>
      <c r="D23" s="151"/>
      <c r="E23" s="103">
        <f aca="true" t="shared" si="0" ref="E23:E31">G$9*G23*12</f>
        <v>44162.97600000001</v>
      </c>
      <c r="F23" s="59"/>
      <c r="G23" s="56">
        <v>0.44</v>
      </c>
      <c r="I23" s="10"/>
      <c r="J23" s="96"/>
      <c r="K23" s="95"/>
      <c r="L23" s="88"/>
      <c r="M23" s="88"/>
    </row>
    <row r="24" spans="1:14" ht="104.25" customHeight="1">
      <c r="A24" s="63" t="s">
        <v>59</v>
      </c>
      <c r="B24" s="149" t="s">
        <v>82</v>
      </c>
      <c r="C24" s="155"/>
      <c r="D24" s="156"/>
      <c r="E24" s="103">
        <f t="shared" si="0"/>
        <v>514900.15200000006</v>
      </c>
      <c r="F24" s="59"/>
      <c r="G24" s="93">
        <v>5.13</v>
      </c>
      <c r="I24" s="10"/>
      <c r="J24" s="81"/>
      <c r="K24" s="84"/>
      <c r="L24" s="71"/>
      <c r="M24" s="26"/>
      <c r="N24" s="26"/>
    </row>
    <row r="25" spans="1:14" ht="18.75" customHeight="1">
      <c r="A25" s="63" t="s">
        <v>61</v>
      </c>
      <c r="B25" s="160" t="s">
        <v>62</v>
      </c>
      <c r="C25" s="161"/>
      <c r="D25" s="162"/>
      <c r="E25" s="103">
        <f t="shared" si="0"/>
        <v>183677.83200000002</v>
      </c>
      <c r="G25" s="56">
        <v>1.83</v>
      </c>
      <c r="I25" s="10"/>
      <c r="J25" s="81"/>
      <c r="K25" s="84"/>
      <c r="L25" s="71"/>
      <c r="M25" s="26"/>
      <c r="N25" s="26"/>
    </row>
    <row r="26" spans="1:14" ht="18.75" customHeight="1">
      <c r="A26" s="63" t="s">
        <v>63</v>
      </c>
      <c r="B26" s="192" t="s">
        <v>83</v>
      </c>
      <c r="C26" s="193"/>
      <c r="D26" s="194"/>
      <c r="E26" s="103">
        <f t="shared" si="0"/>
        <v>482781.62400000007</v>
      </c>
      <c r="G26" s="56">
        <v>4.81</v>
      </c>
      <c r="I26" s="10"/>
      <c r="J26" s="81"/>
      <c r="K26" s="84"/>
      <c r="L26" s="71"/>
      <c r="M26" s="26"/>
      <c r="N26" s="26"/>
    </row>
    <row r="27" spans="1:14" ht="18.75" customHeight="1">
      <c r="A27" s="63" t="s">
        <v>65</v>
      </c>
      <c r="B27" s="192" t="s">
        <v>84</v>
      </c>
      <c r="C27" s="193"/>
      <c r="D27" s="194"/>
      <c r="E27" s="103">
        <f t="shared" si="0"/>
        <v>196725.98400000003</v>
      </c>
      <c r="G27" s="56">
        <v>1.96</v>
      </c>
      <c r="I27" s="10"/>
      <c r="J27" s="81"/>
      <c r="K27" s="84"/>
      <c r="L27" s="71"/>
      <c r="M27" s="26"/>
      <c r="N27" s="26"/>
    </row>
    <row r="28" spans="1:14" ht="15.75" customHeight="1">
      <c r="A28" s="64" t="s">
        <v>67</v>
      </c>
      <c r="B28" s="160" t="s">
        <v>64</v>
      </c>
      <c r="C28" s="161"/>
      <c r="D28" s="162"/>
      <c r="E28" s="103">
        <f t="shared" si="0"/>
        <v>142525.968</v>
      </c>
      <c r="G28" s="56">
        <v>1.42</v>
      </c>
      <c r="I28" s="10"/>
      <c r="J28" s="81"/>
      <c r="K28" s="84"/>
      <c r="L28" s="71"/>
      <c r="M28" s="26"/>
      <c r="N28" s="26"/>
    </row>
    <row r="29" spans="1:14" ht="17.25" customHeight="1">
      <c r="A29" s="63" t="s">
        <v>68</v>
      </c>
      <c r="B29" s="160" t="s">
        <v>66</v>
      </c>
      <c r="C29" s="161"/>
      <c r="D29" s="162"/>
      <c r="E29" s="103">
        <f t="shared" si="0"/>
        <v>257951.92799999999</v>
      </c>
      <c r="G29" s="56">
        <v>2.57</v>
      </c>
      <c r="I29" s="10"/>
      <c r="J29" s="81"/>
      <c r="K29" s="84"/>
      <c r="L29" s="71"/>
      <c r="M29" s="26"/>
      <c r="N29" s="26"/>
    </row>
    <row r="30" spans="1:14" ht="16.5" customHeight="1">
      <c r="A30" s="64" t="s">
        <v>85</v>
      </c>
      <c r="B30" s="192" t="s">
        <v>92</v>
      </c>
      <c r="C30" s="161"/>
      <c r="D30" s="162"/>
      <c r="E30" s="103">
        <f t="shared" si="0"/>
        <v>66244.464</v>
      </c>
      <c r="G30" s="56">
        <v>0.66</v>
      </c>
      <c r="I30" s="10"/>
      <c r="J30" s="81"/>
      <c r="K30" s="84"/>
      <c r="L30" s="71"/>
      <c r="M30" s="26"/>
      <c r="N30" s="26"/>
    </row>
    <row r="31" spans="1:14" ht="19.5" customHeight="1">
      <c r="A31" s="73" t="s">
        <v>86</v>
      </c>
      <c r="B31" s="163" t="s">
        <v>69</v>
      </c>
      <c r="C31" s="164"/>
      <c r="D31" s="165"/>
      <c r="E31" s="103">
        <f t="shared" si="0"/>
        <v>623300.184</v>
      </c>
      <c r="G31" s="56">
        <v>6.21</v>
      </c>
      <c r="I31" s="10"/>
      <c r="J31" s="81"/>
      <c r="K31" s="84"/>
      <c r="L31" s="71"/>
      <c r="M31" s="26"/>
      <c r="N31" s="26"/>
    </row>
    <row r="32" spans="1:7" ht="12.75">
      <c r="A32" s="16"/>
      <c r="B32" s="166"/>
      <c r="C32" s="167"/>
      <c r="D32" s="168"/>
      <c r="E32" s="74"/>
      <c r="G32" s="85"/>
    </row>
    <row r="33" spans="1:7" ht="19.5" customHeight="1">
      <c r="A33" s="60" t="s">
        <v>70</v>
      </c>
      <c r="B33" s="175" t="s">
        <v>71</v>
      </c>
      <c r="C33" s="176"/>
      <c r="D33" s="177"/>
      <c r="E33" s="22">
        <f>E34+E35+E36+E37</f>
        <v>4504425.862420002</v>
      </c>
      <c r="G33" s="85"/>
    </row>
    <row r="34" spans="1:11" ht="14.25">
      <c r="A34" s="16" t="s">
        <v>72</v>
      </c>
      <c r="B34" s="139" t="s">
        <v>47</v>
      </c>
      <c r="C34" s="139"/>
      <c r="D34" s="139"/>
      <c r="E34" s="24">
        <f>E15</f>
        <v>1025560.2832200003</v>
      </c>
      <c r="F34" s="26"/>
      <c r="G34" s="86"/>
      <c r="H34" s="26"/>
      <c r="I34" s="26"/>
      <c r="J34" s="84"/>
      <c r="K34" s="84"/>
    </row>
    <row r="35" spans="1:11" ht="14.25">
      <c r="A35" s="16" t="s">
        <v>73</v>
      </c>
      <c r="B35" s="139" t="s">
        <v>48</v>
      </c>
      <c r="C35" s="139"/>
      <c r="D35" s="139"/>
      <c r="E35" s="24">
        <f>E16</f>
        <v>1057946.3881800005</v>
      </c>
      <c r="F35" s="26"/>
      <c r="G35" s="86"/>
      <c r="H35" s="26"/>
      <c r="I35" s="26"/>
      <c r="J35" s="84"/>
      <c r="K35" s="84"/>
    </row>
    <row r="36" spans="1:11" ht="14.25">
      <c r="A36" s="16" t="s">
        <v>74</v>
      </c>
      <c r="B36" s="146" t="s">
        <v>15</v>
      </c>
      <c r="C36" s="147"/>
      <c r="D36" s="148"/>
      <c r="E36" s="24">
        <f>E17</f>
        <v>2296526.153790001</v>
      </c>
      <c r="F36" s="26"/>
      <c r="G36" s="86"/>
      <c r="H36" s="26"/>
      <c r="I36" s="26"/>
      <c r="J36" s="84"/>
      <c r="K36" s="84"/>
    </row>
    <row r="37" spans="1:11" ht="14.25" customHeight="1">
      <c r="A37" s="16" t="s">
        <v>75</v>
      </c>
      <c r="B37" s="146" t="s">
        <v>49</v>
      </c>
      <c r="C37" s="147"/>
      <c r="D37" s="148"/>
      <c r="E37" s="24">
        <f>E18</f>
        <v>124393.03723000006</v>
      </c>
      <c r="F37" s="26"/>
      <c r="G37" s="86"/>
      <c r="H37" s="26"/>
      <c r="I37" s="26"/>
      <c r="J37" s="84"/>
      <c r="K37" s="84"/>
    </row>
    <row r="38" spans="1:11" ht="25.5" customHeight="1">
      <c r="A38" s="18"/>
      <c r="B38" s="157" t="s">
        <v>29</v>
      </c>
      <c r="C38" s="158"/>
      <c r="D38" s="159"/>
      <c r="E38" s="77">
        <f>E20+E33</f>
        <v>7296505.414420001</v>
      </c>
      <c r="F38" s="26"/>
      <c r="G38" s="26"/>
      <c r="H38" s="26"/>
      <c r="I38" s="26"/>
      <c r="J38" s="84"/>
      <c r="K38" s="84"/>
    </row>
    <row r="41" spans="1:5" ht="12.75">
      <c r="A41" s="134" t="s">
        <v>97</v>
      </c>
      <c r="B41" s="134"/>
      <c r="C41" s="134"/>
      <c r="D41" s="134"/>
      <c r="E41" s="134"/>
    </row>
  </sheetData>
  <sheetProtection/>
  <mergeCells count="38">
    <mergeCell ref="B38:D38"/>
    <mergeCell ref="A41:E41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42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Александра Николаевна Савосина</cp:lastModifiedBy>
  <cp:lastPrinted>2018-12-24T09:26:16Z</cp:lastPrinted>
  <dcterms:created xsi:type="dcterms:W3CDTF">2011-04-15T12:15:53Z</dcterms:created>
  <dcterms:modified xsi:type="dcterms:W3CDTF">2020-01-16T08:11:38Z</dcterms:modified>
  <cp:category/>
  <cp:version/>
  <cp:contentType/>
  <cp:contentStatus/>
</cp:coreProperties>
</file>